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1. Krycí list rozpočtu" sheetId="1" r:id="rId1"/>
    <sheet name="2. Rekapitulace rozpočtu" sheetId="2" r:id="rId2"/>
    <sheet name="3. Zadání" sheetId="3" r:id="rId3"/>
  </sheets>
  <definedNames>
    <definedName name="_xlnm.Print_Titles" localSheetId="0">'1. Krycí list rozpočtu'!$1:$3</definedName>
    <definedName name="_xlnm.Print_Titles" localSheetId="1">'2. Rekapitulace rozpočtu'!$10:$12</definedName>
    <definedName name="_xlnm.Print_Titles" localSheetId="2">'3. Zadání'!$1:$11</definedName>
  </definedNames>
  <calcPr fullCalcOnLoad="1"/>
</workbook>
</file>

<file path=xl/sharedStrings.xml><?xml version="1.0" encoding="utf-8"?>
<sst xmlns="http://schemas.openxmlformats.org/spreadsheetml/2006/main" count="331" uniqueCount="223">
  <si>
    <t>ZADÁNÍ</t>
  </si>
  <si>
    <t>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</si>
  <si>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</si>
  <si>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</si>
  <si>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</si>
  <si>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</si>
  <si>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</si>
  <si>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</si>
  <si>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</si>
  <si>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</si>
  <si>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</si>
  <si>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</si>
  <si>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</si>
  <si>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</si>
  <si>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</si>
  <si>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</si>
  <si>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</si>
  <si>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</si>
  <si>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</si>
  <si>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Úpravy povrchu, podlahy, osazení   </t>
  </si>
  <si>
    <t>014</t>
  </si>
  <si>
    <t>612325302</t>
  </si>
  <si>
    <t xml:space="preserve">Oprava vnitřní vápenocementové štukové omítky ostění nebo nadpraží   </t>
  </si>
  <si>
    <t>m2</t>
  </si>
  <si>
    <t>619995001</t>
  </si>
  <si>
    <t xml:space="preserve">Začištění omítek kolem oken, dveří, podlah nebo obkladů   </t>
  </si>
  <si>
    <t>m</t>
  </si>
  <si>
    <t>642951121</t>
  </si>
  <si>
    <t xml:space="preserve">Osazování dřevěných dveřních zárubní a rámů dodatečné pl do 2,5 m2 - dveře č. 1 a 2   </t>
  </si>
  <si>
    <t>kus</t>
  </si>
  <si>
    <t>9</t>
  </si>
  <si>
    <t xml:space="preserve">Ostatní konstrukce a práce-bourání   </t>
  </si>
  <si>
    <t>013</t>
  </si>
  <si>
    <t>962032241</t>
  </si>
  <si>
    <t xml:space="preserve">Bourání zdiva z cihel pálených nebo vápenopískových na MC přes 1 m3   </t>
  </si>
  <si>
    <t>m3</t>
  </si>
  <si>
    <t>968072455</t>
  </si>
  <si>
    <t xml:space="preserve">Vybourání kovových dveřních zárubní pl do 2 m2 - vstup dod sálu   </t>
  </si>
  <si>
    <t>997</t>
  </si>
  <si>
    <t xml:space="preserve">Přesun sutě   </t>
  </si>
  <si>
    <t>997013211</t>
  </si>
  <si>
    <t xml:space="preserve">Vnitrostaveništní doprava suti a vybouraných hmot pro budovy v do 6 m ručně   </t>
  </si>
  <si>
    <t>t</t>
  </si>
  <si>
    <t>997013501</t>
  </si>
  <si>
    <t xml:space="preserve">Odvoz suti a vybouraných hmot na skládku nebo meziskládku do 1 km se složením   </t>
  </si>
  <si>
    <t>997013509</t>
  </si>
  <si>
    <t xml:space="preserve">Příplatek k odvozu suti a vybouraných hmot na skládku ZKD 1 km přes 1 km   </t>
  </si>
  <si>
    <t>997013831</t>
  </si>
  <si>
    <t xml:space="preserve">Poplatek za uložení stavebního směsného odpadu na skládce (skládkovné)   </t>
  </si>
  <si>
    <t>998</t>
  </si>
  <si>
    <t xml:space="preserve">Přesun hmot   </t>
  </si>
  <si>
    <t>011</t>
  </si>
  <si>
    <t>998011002</t>
  </si>
  <si>
    <t xml:space="preserve">Přesun hmot pro budovy zděné   </t>
  </si>
  <si>
    <t>PSV</t>
  </si>
  <si>
    <t xml:space="preserve">Práce a dodávky PSV   </t>
  </si>
  <si>
    <t>764</t>
  </si>
  <si>
    <t xml:space="preserve">Konstrukce klempířské   </t>
  </si>
  <si>
    <t>764246344</t>
  </si>
  <si>
    <t xml:space="preserve">Oplechování parapetů rovných celoplošně lepené z TiZn lesklého plechu rš 330 mm   </t>
  </si>
  <si>
    <t>998764201</t>
  </si>
  <si>
    <t xml:space="preserve">Přesun hmot procentní pro konstrukce klempířské v objektech v do 6 m   </t>
  </si>
  <si>
    <t>%</t>
  </si>
  <si>
    <t>766</t>
  </si>
  <si>
    <t xml:space="preserve">Konstrukce truhlářské   </t>
  </si>
  <si>
    <t>766621413</t>
  </si>
  <si>
    <t xml:space="preserve">Montáž dřevěných oken plochy přes 1 m2 otočných výšky přes 2,5 m s rámem do zdiva 6 ks   </t>
  </si>
  <si>
    <t>611</t>
  </si>
  <si>
    <t>611102400</t>
  </si>
  <si>
    <t xml:space="preserve">replika okno dřevěné dvoukřídlové otvíravé šp. 143 x 255 cm s otvíravým nadsvětlíkem se zpětným použitím kování ze stávajících oken, barva zelená   </t>
  </si>
  <si>
    <t>766622833</t>
  </si>
  <si>
    <t xml:space="preserve">Demontáž oken dřevěných   </t>
  </si>
  <si>
    <t>766660002</t>
  </si>
  <si>
    <t xml:space="preserve">Montáž dveřních křídel otvíravých 1křídlových š přes 0,8 m do ocelové zárubně   </t>
  </si>
  <si>
    <t>611600700</t>
  </si>
  <si>
    <t xml:space="preserve">replika dveře dřevěné jednokřídlé kazetové, dvě horní kazety prosklené 90 x 198 cm - vstup do spojovací chodby pol.č. 1 vč. rámové zárubně, barva zelená   </t>
  </si>
  <si>
    <t>611600701</t>
  </si>
  <si>
    <t xml:space="preserve">replika dveře dřevěné jednokřídlé kazetové, dvě horní kazety prosklené 90 x 180 cm - vstup ze spojovací chodby ke sklepu pol.č. 2 vč. rámové zárubně, barva zelená   </t>
  </si>
  <si>
    <t>766660112</t>
  </si>
  <si>
    <t xml:space="preserve">Montáž dveřních křídel otvíravých 2křídlových š přes 1,45 m do dřevěné rámové zárubně - dveře vchodové   </t>
  </si>
  <si>
    <t>611731920</t>
  </si>
  <si>
    <t xml:space="preserve">replika dveře dřevěné dvoukřídlové kazetové s klapačkou a proskleným nadsvětlíkem 155 x 345 cm pol.č. 4   </t>
  </si>
  <si>
    <t>766660722</t>
  </si>
  <si>
    <t xml:space="preserve">Montáž dveřního kování   </t>
  </si>
  <si>
    <t>549</t>
  </si>
  <si>
    <t>549141100</t>
  </si>
  <si>
    <t xml:space="preserve">kování bezpečnostní vybrané invetorem   </t>
  </si>
  <si>
    <t>766660727</t>
  </si>
  <si>
    <t xml:space="preserve">Montáž dveřního kování - zástrče   </t>
  </si>
  <si>
    <t>549163400</t>
  </si>
  <si>
    <t xml:space="preserve">zástrč dveřová lakovaná   </t>
  </si>
  <si>
    <t>767</t>
  </si>
  <si>
    <t>767995112</t>
  </si>
  <si>
    <t xml:space="preserve">Montáž dveřní závory dod oka včetně dodávky   </t>
  </si>
  <si>
    <t>kpl</t>
  </si>
  <si>
    <t>766681122</t>
  </si>
  <si>
    <t xml:space="preserve">Montáž zárubní rámových pro dveře dvoukřídlové rozměru 1450 mm - dveře vchodové   </t>
  </si>
  <si>
    <t>766694112</t>
  </si>
  <si>
    <t xml:space="preserve">Montáž parapetních desek dřevěných nebo plastových šířky do 20 cm délky do 1,6 m   </t>
  </si>
  <si>
    <t>607</t>
  </si>
  <si>
    <t>607941010</t>
  </si>
  <si>
    <t xml:space="preserve">deska parapetní dřevotřísková vnitřní POSTFORMING 0,2 x 1 m   </t>
  </si>
  <si>
    <t>R</t>
  </si>
  <si>
    <t>766695212</t>
  </si>
  <si>
    <t xml:space="preserve">Montáž truhlářských prahů dveří 1křídlových šířky do 10 cm   </t>
  </si>
  <si>
    <t>611871760</t>
  </si>
  <si>
    <t xml:space="preserve">prah dveřní dřevěný dubový tl 2 cm dl.92 cm š 10 cm   </t>
  </si>
  <si>
    <t>766695232</t>
  </si>
  <si>
    <t xml:space="preserve">Montáž truhlářských prahů dveří 2křídlových šířky do 10 cm - vstup do sálu   </t>
  </si>
  <si>
    <t>611874960</t>
  </si>
  <si>
    <t xml:space="preserve">prah dveřní dřevěný bukový tl 3 cm dl.150 cm š 10 cm   </t>
  </si>
  <si>
    <t>998766201</t>
  </si>
  <si>
    <t xml:space="preserve">Přesun hmot pro konstrukce truhlářské v objektech v do 6 m   </t>
  </si>
  <si>
    <t>784</t>
  </si>
  <si>
    <t xml:space="preserve">Dokončovací práce - malby   </t>
  </si>
  <si>
    <t>784453621</t>
  </si>
  <si>
    <t xml:space="preserve">Malby směsi PRIMALEX tekuté disperzní bílé omyvatelné dvojnásobné s penetrací místnost v do 3,8 m   </t>
  </si>
  <si>
    <t>VRN</t>
  </si>
  <si>
    <t xml:space="preserve">Vedlejší rozpočtové náklady   </t>
  </si>
  <si>
    <t>VRN3</t>
  </si>
  <si>
    <t xml:space="preserve">Zařízení staveniště   </t>
  </si>
  <si>
    <t>000</t>
  </si>
  <si>
    <t>030001000</t>
  </si>
  <si>
    <t>Kč</t>
  </si>
  <si>
    <t xml:space="preserve">Celkem   </t>
  </si>
  <si>
    <t>Zvýhodnění</t>
  </si>
  <si>
    <t>Klouzavá doložka</t>
  </si>
  <si>
    <t>Dodá zadavatel</t>
  </si>
  <si>
    <t>Přípočty a odpočty</t>
  </si>
  <si>
    <t>E</t>
  </si>
  <si>
    <t>Cena s DPH</t>
  </si>
  <si>
    <t xml:space="preserve"> základní</t>
  </si>
  <si>
    <t xml:space="preserve"> snížená</t>
  </si>
  <si>
    <t>DPH celkem</t>
  </si>
  <si>
    <t>Základ daně</t>
  </si>
  <si>
    <t>DPH</t>
  </si>
  <si>
    <t>Celkem bez DPH</t>
  </si>
  <si>
    <t>D</t>
  </si>
  <si>
    <t>Projektant, Zhotovitel, Objednatel</t>
  </si>
  <si>
    <t>Ostatní náklady</t>
  </si>
  <si>
    <t>22</t>
  </si>
  <si>
    <t>Kompl. činnost</t>
  </si>
  <si>
    <t>21</t>
  </si>
  <si>
    <t>HZS</t>
  </si>
  <si>
    <t>20</t>
  </si>
  <si>
    <t>VRN (ř. 13-18)</t>
  </si>
  <si>
    <t>19</t>
  </si>
  <si>
    <t>DN (ř. 8-11)</t>
  </si>
  <si>
    <t>12</t>
  </si>
  <si>
    <t>ZRN (ř. 1-6)</t>
  </si>
  <si>
    <t>VRN z rozpočtu</t>
  </si>
  <si>
    <t>18</t>
  </si>
  <si>
    <t>Montáž</t>
  </si>
  <si>
    <t xml:space="preserve">Jiné VRN   </t>
  </si>
  <si>
    <t>17</t>
  </si>
  <si>
    <t>Dodávky</t>
  </si>
  <si>
    <t>"M"</t>
  </si>
  <si>
    <t xml:space="preserve">Provozní vlivy   </t>
  </si>
  <si>
    <t>16</t>
  </si>
  <si>
    <t>11</t>
  </si>
  <si>
    <t xml:space="preserve">Územní vlivy   </t>
  </si>
  <si>
    <t>15</t>
  </si>
  <si>
    <t>Kulturní památka</t>
  </si>
  <si>
    <t>10</t>
  </si>
  <si>
    <t xml:space="preserve">Projektové práce   </t>
  </si>
  <si>
    <t>14</t>
  </si>
  <si>
    <t>Bez pevné podl.</t>
  </si>
  <si>
    <t>13</t>
  </si>
  <si>
    <t>Práce přesčas</t>
  </si>
  <si>
    <t>Náklady na umístění stavby</t>
  </si>
  <si>
    <t>C</t>
  </si>
  <si>
    <t>Doplňkové náklady</t>
  </si>
  <si>
    <t>B</t>
  </si>
  <si>
    <t>Základní rozp. náklady</t>
  </si>
  <si>
    <t>A</t>
  </si>
  <si>
    <t>CZK</t>
  </si>
  <si>
    <t xml:space="preserve">                Rozpočtové náklady v</t>
  </si>
  <si>
    <t xml:space="preserve">        Náklady / 1 m.j.</t>
  </si>
  <si>
    <t xml:space="preserve">                Počet</t>
  </si>
  <si>
    <t xml:space="preserve">     Náklady / 1 m.j.</t>
  </si>
  <si>
    <t xml:space="preserve">             Počet</t>
  </si>
  <si>
    <t xml:space="preserve">    Náklady / 1 m.j.</t>
  </si>
  <si>
    <t xml:space="preserve">            Počet</t>
  </si>
  <si>
    <t xml:space="preserve">                Měrné a účelové jednotky</t>
  </si>
  <si>
    <t>CZ-CPA</t>
  </si>
  <si>
    <t>CZ-CPV</t>
  </si>
  <si>
    <t>Dne</t>
  </si>
  <si>
    <t>Rozpočet číslo</t>
  </si>
  <si>
    <t>Zpracoval</t>
  </si>
  <si>
    <t xml:space="preserve">   </t>
  </si>
  <si>
    <t>Zhotovitel</t>
  </si>
  <si>
    <t>Projektant</t>
  </si>
  <si>
    <t>Objednatel</t>
  </si>
  <si>
    <t>DIČ</t>
  </si>
  <si>
    <t>IČ</t>
  </si>
  <si>
    <t>Místo</t>
  </si>
  <si>
    <t>EČO</t>
  </si>
  <si>
    <t>Název objektu</t>
  </si>
  <si>
    <t>JKSO</t>
  </si>
  <si>
    <t>Název stavby</t>
  </si>
  <si>
    <t>KRYCÍ LIST ROZPOČTU</t>
  </si>
  <si>
    <t>Kód</t>
  </si>
  <si>
    <t xml:space="preserve">Místo:   </t>
  </si>
  <si>
    <t xml:space="preserve">Zhotovitel:   </t>
  </si>
  <si>
    <t xml:space="preserve">Objednatel:   </t>
  </si>
  <si>
    <t>REKAPITULACE ROZPOČTU</t>
  </si>
  <si>
    <t>Stavební úpravy kulturního objektu - Špejchar čp. 29 ve Hlincích, st.p.č. 28/2, k.ú. Hlince – obnova oken a dveří</t>
  </si>
  <si>
    <t>Špejchar čp. 29 ve Hlincích</t>
  </si>
  <si>
    <t>801 4</t>
  </si>
  <si>
    <t>Obec Hlince, Hlince čp.44, 331 41 Kralovice</t>
  </si>
  <si>
    <t>Ing. Marek Soukup, Nádražní 783, 331 41 Kralovice</t>
  </si>
  <si>
    <t>vyplní uchazeč</t>
  </si>
  <si>
    <t>1/2018</t>
  </si>
  <si>
    <t>Ing. Petr Jirásek</t>
  </si>
  <si>
    <t>00572934</t>
  </si>
  <si>
    <t>02199572</t>
  </si>
  <si>
    <t>Stavba: Stavební úpravy kulturního objektu - Špejchar čp. 29 ve Hlincích, st.p.č. 28/2, k.ú. Hlince – obnova oken a dveří</t>
  </si>
  <si>
    <t>Objekt: Špejchar čp. 29 ve Hlincích</t>
  </si>
  <si>
    <t xml:space="preserve">Objednatel: Obec Hlince, Hlince čp.44, 331 41 Kralovice </t>
  </si>
  <si>
    <t>Zpracoval: Ing. Petr Jirásek</t>
  </si>
  <si>
    <t>Místo: Špejchar čp. 29 ve Hlincích</t>
  </si>
  <si>
    <r>
      <t xml:space="preserve">Zhotovitel: </t>
    </r>
    <r>
      <rPr>
        <i/>
        <sz val="9"/>
        <rFont val="Arial CE"/>
        <family val="0"/>
      </rPr>
      <t xml:space="preserve">vyplní uchazeč </t>
    </r>
  </si>
  <si>
    <t xml:space="preserve">na základě VZMR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</si>
</sst>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##0.000;\-###0.000"/>
    <numFmt numFmtId="166" formatCode="#,##0.00;\-#,##0.00"/>
    <numFmt numFmtId="167" formatCode="###0.0;\-###0.0"/>
    <numFmt numFmtId="168" formatCode="#,##0\ &quot;Kč&quot;"/>
    <numFmt numFmtId="169" formatCode="#,##0;\-#,##0"/>
    <numFmt numFmtId="170" formatCode="0.00%;\-0.00%"/>
    <numFmt numFmtId="171" formatCode="#,##0.000"/>
    <numFmt numFmtId="172" formatCode="#,##0.00_ ;\-#,##0.00\ "/>
    <numFmt numFmtId="173" formatCode="#,##0.000;\-#,##0.000"/>
  </numFmts>
  <fonts count="64">
    <font>
      <sz val="8"/>
      <name val="MS Sans Serif"/>
      <family val="0"/>
    </font>
    <font>
      <b/>
      <sz val="14"/>
      <name val="Arial"/>
      <family val="0"/>
    </font>
    <font>
      <b/>
      <sz val="9"/>
      <name val="Arial CE"/>
      <family val="0"/>
    </font>
    <font>
      <b/>
      <sz val="9"/>
      <name val="Arial"/>
      <family val="0"/>
    </font>
    <font>
      <sz val="7"/>
      <name val="Arial CE"/>
      <family val="0"/>
    </font>
    <font>
      <sz val="10"/>
      <name val="Arial"/>
      <family val="0"/>
    </font>
    <font>
      <sz val="9"/>
      <name val="Arial CE"/>
      <family val="0"/>
    </font>
    <font>
      <sz val="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i/>
      <sz val="7"/>
      <color indexed="12"/>
      <name val="Arial CE"/>
      <family val="0"/>
    </font>
    <font>
      <sz val="11"/>
      <name val="Arial"/>
      <family val="0"/>
    </font>
    <font>
      <b/>
      <sz val="11"/>
      <name val="Arial CE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10"/>
      <name val="Arial CE"/>
      <family val="0"/>
    </font>
    <font>
      <b/>
      <sz val="8"/>
      <name val="Arial CE"/>
      <family val="0"/>
    </font>
    <font>
      <b/>
      <sz val="8"/>
      <name val="Arial"/>
      <family val="0"/>
    </font>
    <font>
      <sz val="10"/>
      <name val="Arial CE"/>
      <family val="0"/>
    </font>
    <font>
      <sz val="7"/>
      <name val="Arial"/>
      <family val="0"/>
    </font>
    <font>
      <b/>
      <sz val="18"/>
      <color indexed="10"/>
      <name val="Arial CE"/>
      <family val="0"/>
    </font>
    <font>
      <b/>
      <sz val="11"/>
      <color indexed="18"/>
      <name val="Arial CE"/>
      <family val="0"/>
    </font>
    <font>
      <b/>
      <sz val="14"/>
      <name val="Arial CE"/>
      <family val="0"/>
    </font>
    <font>
      <i/>
      <sz val="8"/>
      <name val="MS Sans Serif"/>
      <family val="0"/>
    </font>
    <font>
      <i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8"/>
      <color indexed="10"/>
      <name val="Arial CE"/>
      <family val="0"/>
    </font>
    <font>
      <sz val="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8"/>
      <color rgb="FFFF0000"/>
      <name val="Arial CE"/>
      <family val="0"/>
    </font>
    <font>
      <sz val="8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>
        <color indexed="8"/>
      </left>
      <right/>
      <top/>
      <bottom/>
    </border>
    <border>
      <left style="medium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/>
      <right/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3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/>
      <protection/>
    </xf>
    <xf numFmtId="164" fontId="8" fillId="0" borderId="0" xfId="0" applyNumberFormat="1" applyFont="1" applyAlignment="1" applyProtection="1">
      <alignment horizontal="right"/>
      <protection/>
    </xf>
    <xf numFmtId="0" fontId="8" fillId="0" borderId="0" xfId="0" applyFont="1" applyAlignment="1" applyProtection="1">
      <alignment horizontal="left" wrapText="1"/>
      <protection/>
    </xf>
    <xf numFmtId="165" fontId="8" fillId="0" borderId="0" xfId="0" applyNumberFormat="1" applyFont="1" applyAlignment="1" applyProtection="1">
      <alignment horizontal="right"/>
      <protection/>
    </xf>
    <xf numFmtId="164" fontId="7" fillId="0" borderId="11" xfId="0" applyNumberFormat="1" applyFont="1" applyBorder="1" applyAlignment="1" applyProtection="1">
      <alignment horizontal="right"/>
      <protection/>
    </xf>
    <xf numFmtId="0" fontId="7" fillId="0" borderId="12" xfId="0" applyFont="1" applyBorder="1" applyAlignment="1" applyProtection="1">
      <alignment horizontal="left" wrapText="1"/>
      <protection/>
    </xf>
    <xf numFmtId="165" fontId="7" fillId="0" borderId="12" xfId="0" applyNumberFormat="1" applyFont="1" applyBorder="1" applyAlignment="1" applyProtection="1">
      <alignment horizontal="right"/>
      <protection/>
    </xf>
    <xf numFmtId="164" fontId="9" fillId="0" borderId="11" xfId="0" applyNumberFormat="1" applyFont="1" applyBorder="1" applyAlignment="1" applyProtection="1">
      <alignment horizontal="right"/>
      <protection/>
    </xf>
    <xf numFmtId="0" fontId="9" fillId="0" borderId="12" xfId="0" applyFont="1" applyBorder="1" applyAlignment="1" applyProtection="1">
      <alignment horizontal="left" wrapText="1"/>
      <protection/>
    </xf>
    <xf numFmtId="165" fontId="9" fillId="0" borderId="12" xfId="0" applyNumberFormat="1" applyFont="1" applyBorder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164" fontId="12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left" wrapText="1"/>
      <protection/>
    </xf>
    <xf numFmtId="165" fontId="12" fillId="0" borderId="0" xfId="0" applyNumberFormat="1" applyFont="1" applyAlignment="1" applyProtection="1">
      <alignment horizontal="right"/>
      <protection/>
    </xf>
    <xf numFmtId="0" fontId="0" fillId="0" borderId="13" xfId="0" applyFont="1" applyBorder="1" applyAlignment="1">
      <alignment horizontal="left" vertical="top"/>
    </xf>
    <xf numFmtId="166" fontId="5" fillId="0" borderId="14" xfId="0" applyNumberFormat="1" applyFont="1" applyBorder="1" applyAlignment="1">
      <alignment horizontal="right" vertical="center"/>
    </xf>
    <xf numFmtId="0" fontId="13" fillId="0" borderId="15" xfId="0" applyFont="1" applyBorder="1" applyAlignment="1">
      <alignment horizontal="left" vertical="top"/>
    </xf>
    <xf numFmtId="0" fontId="13" fillId="0" borderId="14" xfId="0" applyFont="1" applyBorder="1" applyAlignment="1">
      <alignment horizontal="left"/>
    </xf>
    <xf numFmtId="0" fontId="13" fillId="0" borderId="16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166" fontId="5" fillId="0" borderId="20" xfId="0" applyNumberFormat="1" applyFont="1" applyBorder="1" applyAlignment="1">
      <alignment horizontal="right" vertical="center"/>
    </xf>
    <xf numFmtId="0" fontId="13" fillId="0" borderId="21" xfId="0" applyFont="1" applyBorder="1" applyAlignment="1">
      <alignment horizontal="left" vertical="top"/>
    </xf>
    <xf numFmtId="0" fontId="13" fillId="0" borderId="20" xfId="0" applyFont="1" applyBorder="1" applyAlignment="1">
      <alignment horizontal="left"/>
    </xf>
    <xf numFmtId="0" fontId="13" fillId="0" borderId="22" xfId="0" applyFont="1" applyBorder="1" applyAlignment="1">
      <alignment horizontal="left" vertical="top"/>
    </xf>
    <xf numFmtId="0" fontId="0" fillId="0" borderId="23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13" fillId="0" borderId="25" xfId="0" applyFont="1" applyBorder="1" applyAlignment="1">
      <alignment horizontal="left" vertical="top"/>
    </xf>
    <xf numFmtId="167" fontId="13" fillId="0" borderId="25" xfId="0" applyNumberFormat="1" applyFont="1" applyBorder="1" applyAlignment="1">
      <alignment horizontal="right" vertical="center"/>
    </xf>
    <xf numFmtId="0" fontId="14" fillId="0" borderId="26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top"/>
    </xf>
    <xf numFmtId="168" fontId="16" fillId="0" borderId="29" xfId="0" applyNumberFormat="1" applyFont="1" applyBorder="1" applyAlignment="1">
      <alignment horizontal="right" vertical="center"/>
    </xf>
    <xf numFmtId="2" fontId="7" fillId="0" borderId="29" xfId="0" applyNumberFormat="1" applyFont="1" applyBorder="1" applyAlignment="1">
      <alignment horizontal="left" vertical="center"/>
    </xf>
    <xf numFmtId="2" fontId="7" fillId="0" borderId="29" xfId="0" applyNumberFormat="1" applyFont="1" applyBorder="1" applyAlignment="1">
      <alignment horizontal="right" vertical="center"/>
    </xf>
    <xf numFmtId="167" fontId="7" fillId="0" borderId="29" xfId="0" applyNumberFormat="1" applyFont="1" applyBorder="1" applyAlignment="1">
      <alignment horizontal="right" vertical="center"/>
    </xf>
    <xf numFmtId="0" fontId="16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top"/>
    </xf>
    <xf numFmtId="0" fontId="0" fillId="0" borderId="31" xfId="0" applyFont="1" applyBorder="1" applyAlignment="1">
      <alignment horizontal="left" vertical="top"/>
    </xf>
    <xf numFmtId="168" fontId="7" fillId="0" borderId="21" xfId="0" applyNumberFormat="1" applyFont="1" applyBorder="1" applyAlignment="1">
      <alignment horizontal="right" vertical="center"/>
    </xf>
    <xf numFmtId="167" fontId="7" fillId="0" borderId="21" xfId="0" applyNumberFormat="1" applyFont="1" applyBorder="1" applyAlignment="1">
      <alignment horizontal="right" vertical="center"/>
    </xf>
    <xf numFmtId="2" fontId="7" fillId="0" borderId="21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top"/>
    </xf>
    <xf numFmtId="0" fontId="0" fillId="0" borderId="32" xfId="0" applyFont="1" applyBorder="1" applyAlignment="1">
      <alignment horizontal="left" vertical="top"/>
    </xf>
    <xf numFmtId="168" fontId="7" fillId="0" borderId="33" xfId="0" applyNumberFormat="1" applyFont="1" applyBorder="1" applyAlignment="1">
      <alignment horizontal="right" vertical="center"/>
    </xf>
    <xf numFmtId="167" fontId="7" fillId="0" borderId="33" xfId="0" applyNumberFormat="1" applyFont="1" applyBorder="1" applyAlignment="1">
      <alignment horizontal="right" vertical="center"/>
    </xf>
    <xf numFmtId="2" fontId="7" fillId="0" borderId="33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0" fontId="13" fillId="0" borderId="19" xfId="0" applyFont="1" applyBorder="1" applyAlignment="1" applyProtection="1">
      <alignment horizontal="left" vertical="top"/>
      <protection/>
    </xf>
    <xf numFmtId="168" fontId="17" fillId="0" borderId="15" xfId="0" applyNumberFormat="1" applyFont="1" applyBorder="1" applyAlignment="1" applyProtection="1">
      <alignment horizontal="right" vertical="center"/>
      <protection/>
    </xf>
    <xf numFmtId="0" fontId="17" fillId="0" borderId="15" xfId="0" applyFont="1" applyBorder="1" applyAlignment="1" applyProtection="1">
      <alignment horizontal="right" vertical="center"/>
      <protection/>
    </xf>
    <xf numFmtId="0" fontId="7" fillId="0" borderId="15" xfId="0" applyFont="1" applyBorder="1" applyAlignment="1" applyProtection="1">
      <alignment horizontal="left" vertical="center"/>
      <protection/>
    </xf>
    <xf numFmtId="0" fontId="17" fillId="0" borderId="14" xfId="0" applyFont="1" applyBorder="1" applyAlignment="1" applyProtection="1">
      <alignment horizontal="left" vertical="center"/>
      <protection/>
    </xf>
    <xf numFmtId="0" fontId="13" fillId="0" borderId="22" xfId="0" applyFont="1" applyBorder="1" applyAlignment="1" applyProtection="1">
      <alignment horizontal="left" vertical="top"/>
      <protection/>
    </xf>
    <xf numFmtId="0" fontId="13" fillId="0" borderId="0" xfId="0" applyFont="1" applyAlignment="1" applyProtection="1">
      <alignment horizontal="left" vertical="top"/>
      <protection/>
    </xf>
    <xf numFmtId="0" fontId="13" fillId="0" borderId="23" xfId="0" applyFont="1" applyBorder="1" applyAlignment="1" applyProtection="1">
      <alignment horizontal="left" vertical="top"/>
      <protection/>
    </xf>
    <xf numFmtId="0" fontId="13" fillId="0" borderId="24" xfId="0" applyFont="1" applyBorder="1" applyAlignment="1" applyProtection="1">
      <alignment horizontal="left" vertical="top"/>
      <protection/>
    </xf>
    <xf numFmtId="168" fontId="16" fillId="0" borderId="25" xfId="0" applyNumberFormat="1" applyFont="1" applyBorder="1" applyAlignment="1" applyProtection="1">
      <alignment horizontal="right" vertical="center"/>
      <protection/>
    </xf>
    <xf numFmtId="0" fontId="7" fillId="0" borderId="25" xfId="0" applyFont="1" applyBorder="1" applyAlignment="1" applyProtection="1">
      <alignment horizontal="left" vertical="center"/>
      <protection/>
    </xf>
    <xf numFmtId="0" fontId="14" fillId="0" borderId="25" xfId="0" applyFont="1" applyBorder="1" applyAlignment="1" applyProtection="1">
      <alignment horizontal="left" vertical="center"/>
      <protection/>
    </xf>
    <xf numFmtId="0" fontId="16" fillId="0" borderId="35" xfId="0" applyFont="1" applyBorder="1" applyAlignment="1" applyProtection="1">
      <alignment horizontal="left" vertical="center"/>
      <protection/>
    </xf>
    <xf numFmtId="0" fontId="15" fillId="0" borderId="27" xfId="0" applyFont="1" applyBorder="1" applyAlignment="1" applyProtection="1">
      <alignment horizontal="left" vertical="center"/>
      <protection/>
    </xf>
    <xf numFmtId="0" fontId="13" fillId="0" borderId="21" xfId="0" applyFont="1" applyBorder="1" applyAlignment="1" applyProtection="1">
      <alignment horizontal="left" vertical="top"/>
      <protection/>
    </xf>
    <xf numFmtId="0" fontId="14" fillId="0" borderId="21" xfId="0" applyFont="1" applyBorder="1" applyAlignment="1" applyProtection="1">
      <alignment horizontal="left" vertical="center"/>
      <protection/>
    </xf>
    <xf numFmtId="0" fontId="18" fillId="0" borderId="36" xfId="0" applyFont="1" applyBorder="1" applyAlignment="1" applyProtection="1">
      <alignment horizontal="left" vertical="center"/>
      <protection/>
    </xf>
    <xf numFmtId="0" fontId="13" fillId="0" borderId="37" xfId="0" applyFont="1" applyBorder="1" applyAlignment="1" applyProtection="1">
      <alignment horizontal="left" vertical="top"/>
      <protection/>
    </xf>
    <xf numFmtId="0" fontId="13" fillId="0" borderId="13" xfId="0" applyFont="1" applyBorder="1" applyAlignment="1" applyProtection="1">
      <alignment horizontal="left" vertical="center"/>
      <protection/>
    </xf>
    <xf numFmtId="166" fontId="19" fillId="0" borderId="14" xfId="0" applyNumberFormat="1" applyFont="1" applyBorder="1" applyAlignment="1" applyProtection="1">
      <alignment horizontal="right" vertical="center"/>
      <protection/>
    </xf>
    <xf numFmtId="0" fontId="13" fillId="0" borderId="38" xfId="0" applyFont="1" applyBorder="1" applyAlignment="1" applyProtection="1">
      <alignment horizontal="left" vertical="center"/>
      <protection/>
    </xf>
    <xf numFmtId="0" fontId="13" fillId="0" borderId="29" xfId="0" applyFont="1" applyBorder="1" applyAlignment="1" applyProtection="1">
      <alignment horizontal="left" vertical="center"/>
      <protection/>
    </xf>
    <xf numFmtId="0" fontId="13" fillId="0" borderId="15" xfId="0" applyFont="1" applyBorder="1" applyAlignment="1" applyProtection="1">
      <alignment horizontal="left" vertical="center"/>
      <protection/>
    </xf>
    <xf numFmtId="0" fontId="13" fillId="0" borderId="39" xfId="0" applyFont="1" applyBorder="1" applyAlignment="1" applyProtection="1">
      <alignment horizontal="left" vertical="center"/>
      <protection/>
    </xf>
    <xf numFmtId="0" fontId="13" fillId="0" borderId="40" xfId="0" applyFont="1" applyBorder="1" applyAlignment="1" applyProtection="1">
      <alignment horizontal="center" vertical="center"/>
      <protection/>
    </xf>
    <xf numFmtId="164" fontId="19" fillId="0" borderId="15" xfId="0" applyNumberFormat="1" applyFont="1" applyBorder="1" applyAlignment="1" applyProtection="1">
      <alignment horizontal="right" vertical="center"/>
      <protection/>
    </xf>
    <xf numFmtId="166" fontId="19" fillId="0" borderId="41" xfId="0" applyNumberFormat="1" applyFont="1" applyBorder="1" applyAlignment="1" applyProtection="1">
      <alignment horizontal="right" vertical="center"/>
      <protection/>
    </xf>
    <xf numFmtId="0" fontId="13" fillId="0" borderId="42" xfId="0" applyFont="1" applyBorder="1" applyAlignment="1" applyProtection="1">
      <alignment horizontal="left" vertical="center"/>
      <protection/>
    </xf>
    <xf numFmtId="166" fontId="19" fillId="0" borderId="43" xfId="0" applyNumberFormat="1" applyFont="1" applyBorder="1" applyAlignment="1" applyProtection="1">
      <alignment horizontal="right" vertical="center"/>
      <protection/>
    </xf>
    <xf numFmtId="0" fontId="13" fillId="0" borderId="44" xfId="0" applyFont="1" applyBorder="1" applyAlignment="1" applyProtection="1">
      <alignment horizontal="left" vertical="center"/>
      <protection/>
    </xf>
    <xf numFmtId="0" fontId="13" fillId="0" borderId="45" xfId="0" applyFont="1" applyBorder="1" applyAlignment="1" applyProtection="1">
      <alignment horizontal="left" vertical="center"/>
      <protection/>
    </xf>
    <xf numFmtId="0" fontId="18" fillId="0" borderId="46" xfId="0" applyFont="1" applyBorder="1" applyAlignment="1" applyProtection="1">
      <alignment horizontal="left" vertical="center"/>
      <protection/>
    </xf>
    <xf numFmtId="0" fontId="13" fillId="0" borderId="47" xfId="0" applyFont="1" applyBorder="1" applyAlignment="1" applyProtection="1">
      <alignment horizontal="center" vertical="center"/>
      <protection/>
    </xf>
    <xf numFmtId="164" fontId="5" fillId="0" borderId="42" xfId="0" applyNumberFormat="1" applyFont="1" applyBorder="1" applyAlignment="1" applyProtection="1">
      <alignment horizontal="right" vertical="center"/>
      <protection/>
    </xf>
    <xf numFmtId="169" fontId="5" fillId="0" borderId="43" xfId="0" applyNumberFormat="1" applyFont="1" applyBorder="1" applyAlignment="1" applyProtection="1">
      <alignment horizontal="right" vertical="center"/>
      <protection/>
    </xf>
    <xf numFmtId="0" fontId="13" fillId="0" borderId="48" xfId="0" applyFont="1" applyBorder="1" applyAlignment="1" applyProtection="1">
      <alignment horizontal="left" vertical="center"/>
      <protection/>
    </xf>
    <xf numFmtId="166" fontId="19" fillId="0" borderId="46" xfId="0" applyNumberFormat="1" applyFont="1" applyBorder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46" xfId="0" applyFont="1" applyBorder="1" applyAlignment="1" applyProtection="1">
      <alignment horizontal="left" vertical="center"/>
      <protection/>
    </xf>
    <xf numFmtId="164" fontId="5" fillId="0" borderId="45" xfId="0" applyNumberFormat="1" applyFont="1" applyBorder="1" applyAlignment="1" applyProtection="1">
      <alignment horizontal="right" vertical="center"/>
      <protection/>
    </xf>
    <xf numFmtId="169" fontId="5" fillId="0" borderId="46" xfId="0" applyNumberFormat="1" applyFont="1" applyBorder="1" applyAlignment="1" applyProtection="1">
      <alignment horizontal="right" vertical="center"/>
      <protection/>
    </xf>
    <xf numFmtId="0" fontId="13" fillId="0" borderId="49" xfId="0" applyFont="1" applyBorder="1" applyAlignment="1" applyProtection="1">
      <alignment horizontal="center" vertical="center"/>
      <protection/>
    </xf>
    <xf numFmtId="0" fontId="13" fillId="0" borderId="50" xfId="0" applyFont="1" applyBorder="1" applyAlignment="1" applyProtection="1">
      <alignment horizontal="left" vertical="center"/>
      <protection/>
    </xf>
    <xf numFmtId="0" fontId="13" fillId="0" borderId="36" xfId="0" applyFont="1" applyBorder="1" applyAlignment="1" applyProtection="1">
      <alignment horizontal="left" vertical="center"/>
      <protection/>
    </xf>
    <xf numFmtId="0" fontId="13" fillId="0" borderId="20" xfId="0" applyFont="1" applyBorder="1" applyAlignment="1" applyProtection="1">
      <alignment horizontal="left" vertical="center"/>
      <protection/>
    </xf>
    <xf numFmtId="170" fontId="7" fillId="0" borderId="50" xfId="0" applyNumberFormat="1" applyFont="1" applyBorder="1" applyAlignment="1" applyProtection="1">
      <alignment horizontal="right" vertical="center"/>
      <protection/>
    </xf>
    <xf numFmtId="0" fontId="7" fillId="0" borderId="46" xfId="0" applyFont="1" applyBorder="1" applyAlignment="1" applyProtection="1">
      <alignment horizontal="left" vertical="center"/>
      <protection/>
    </xf>
    <xf numFmtId="0" fontId="13" fillId="0" borderId="51" xfId="0" applyFont="1" applyBorder="1" applyAlignment="1" applyProtection="1">
      <alignment horizontal="left" vertical="center"/>
      <protection/>
    </xf>
    <xf numFmtId="0" fontId="18" fillId="0" borderId="34" xfId="0" applyFont="1" applyBorder="1" applyAlignment="1" applyProtection="1">
      <alignment horizontal="left" vertical="center"/>
      <protection/>
    </xf>
    <xf numFmtId="166" fontId="5" fillId="0" borderId="46" xfId="0" applyNumberFormat="1" applyFont="1" applyBorder="1" applyAlignment="1" applyProtection="1">
      <alignment horizontal="right" vertical="center"/>
      <protection/>
    </xf>
    <xf numFmtId="0" fontId="14" fillId="0" borderId="24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4" fillId="0" borderId="26" xfId="0" applyFont="1" applyBorder="1" applyAlignment="1" applyProtection="1">
      <alignment horizontal="left" vertical="center"/>
      <protection/>
    </xf>
    <xf numFmtId="0" fontId="14" fillId="0" borderId="35" xfId="0" applyFont="1" applyBorder="1" applyAlignment="1" applyProtection="1">
      <alignment horizontal="left" vertical="center"/>
      <protection/>
    </xf>
    <xf numFmtId="0" fontId="15" fillId="0" borderId="35" xfId="0" applyFont="1" applyBorder="1" applyAlignment="1" applyProtection="1">
      <alignment horizontal="left" vertical="center"/>
      <protection/>
    </xf>
    <xf numFmtId="0" fontId="13" fillId="0" borderId="41" xfId="0" applyFont="1" applyBorder="1" applyAlignment="1" applyProtection="1">
      <alignment horizontal="left" vertical="center"/>
      <protection/>
    </xf>
    <xf numFmtId="0" fontId="14" fillId="0" borderId="41" xfId="0" applyFont="1" applyBorder="1" applyAlignment="1" applyProtection="1">
      <alignment horizontal="left" vertical="center" wrapText="1"/>
      <protection/>
    </xf>
    <xf numFmtId="0" fontId="14" fillId="0" borderId="41" xfId="0" applyFont="1" applyBorder="1" applyAlignment="1" applyProtection="1">
      <alignment horizontal="left" vertical="center"/>
      <protection/>
    </xf>
    <xf numFmtId="0" fontId="13" fillId="0" borderId="43" xfId="0" applyFont="1" applyBorder="1" applyAlignment="1" applyProtection="1">
      <alignment horizontal="left" vertical="center"/>
      <protection/>
    </xf>
    <xf numFmtId="164" fontId="5" fillId="0" borderId="28" xfId="0" applyNumberFormat="1" applyFont="1" applyBorder="1" applyAlignment="1" applyProtection="1">
      <alignment horizontal="right" vertical="center"/>
      <protection/>
    </xf>
    <xf numFmtId="166" fontId="19" fillId="0" borderId="29" xfId="0" applyNumberFormat="1" applyFont="1" applyBorder="1" applyAlignment="1" applyProtection="1">
      <alignment horizontal="right" vertical="center"/>
      <protection/>
    </xf>
    <xf numFmtId="164" fontId="5" fillId="0" borderId="39" xfId="0" applyNumberFormat="1" applyFont="1" applyBorder="1" applyAlignment="1" applyProtection="1">
      <alignment horizontal="right" vertical="center"/>
      <protection/>
    </xf>
    <xf numFmtId="169" fontId="19" fillId="0" borderId="38" xfId="0" applyNumberFormat="1" applyFont="1" applyBorder="1" applyAlignment="1" applyProtection="1">
      <alignment horizontal="right" vertical="center"/>
      <protection/>
    </xf>
    <xf numFmtId="169" fontId="19" fillId="0" borderId="15" xfId="0" applyNumberFormat="1" applyFont="1" applyBorder="1" applyAlignment="1" applyProtection="1">
      <alignment horizontal="right" vertical="center"/>
      <protection/>
    </xf>
    <xf numFmtId="164" fontId="5" fillId="0" borderId="29" xfId="0" applyNumberFormat="1" applyFont="1" applyBorder="1" applyAlignment="1" applyProtection="1">
      <alignment horizontal="right" vertical="center"/>
      <protection/>
    </xf>
    <xf numFmtId="164" fontId="19" fillId="0" borderId="29" xfId="0" applyNumberFormat="1" applyFont="1" applyBorder="1" applyAlignment="1" applyProtection="1">
      <alignment horizontal="right" vertical="center"/>
      <protection/>
    </xf>
    <xf numFmtId="166" fontId="19" fillId="0" borderId="39" xfId="0" applyNumberFormat="1" applyFont="1" applyBorder="1" applyAlignment="1" applyProtection="1">
      <alignment horizontal="right" vertical="center"/>
      <protection/>
    </xf>
    <xf numFmtId="164" fontId="5" fillId="0" borderId="38" xfId="0" applyNumberFormat="1" applyFont="1" applyBorder="1" applyAlignment="1" applyProtection="1">
      <alignment horizontal="right" vertical="center"/>
      <protection/>
    </xf>
    <xf numFmtId="164" fontId="5" fillId="0" borderId="52" xfId="0" applyNumberFormat="1" applyFont="1" applyBorder="1" applyAlignment="1" applyProtection="1">
      <alignment horizontal="right" vertical="center"/>
      <protection/>
    </xf>
    <xf numFmtId="0" fontId="13" fillId="0" borderId="24" xfId="0" applyFont="1" applyBorder="1" applyAlignment="1" applyProtection="1">
      <alignment horizontal="left" vertical="center"/>
      <protection/>
    </xf>
    <xf numFmtId="0" fontId="13" fillId="0" borderId="25" xfId="0" applyFont="1" applyBorder="1" applyAlignment="1" applyProtection="1">
      <alignment horizontal="left" vertical="center"/>
      <protection/>
    </xf>
    <xf numFmtId="0" fontId="13" fillId="0" borderId="26" xfId="0" applyFont="1" applyBorder="1" applyAlignment="1" applyProtection="1">
      <alignment horizontal="left" vertical="center"/>
      <protection/>
    </xf>
    <xf numFmtId="0" fontId="13" fillId="0" borderId="35" xfId="0" applyFont="1" applyBorder="1" applyAlignment="1" applyProtection="1">
      <alignment horizontal="left" vertical="center"/>
      <protection/>
    </xf>
    <xf numFmtId="0" fontId="13" fillId="0" borderId="27" xfId="0" applyFont="1" applyBorder="1" applyAlignment="1" applyProtection="1">
      <alignment horizontal="left" vertical="center"/>
      <protection/>
    </xf>
    <xf numFmtId="0" fontId="13" fillId="0" borderId="53" xfId="0" applyFont="1" applyBorder="1" applyAlignment="1" applyProtection="1">
      <alignment horizontal="left" vertical="center"/>
      <protection/>
    </xf>
    <xf numFmtId="0" fontId="13" fillId="0" borderId="54" xfId="0" applyFont="1" applyBorder="1" applyAlignment="1" applyProtection="1">
      <alignment horizontal="left" vertical="center"/>
      <protection/>
    </xf>
    <xf numFmtId="0" fontId="13" fillId="0" borderId="55" xfId="0" applyFont="1" applyBorder="1" applyAlignment="1" applyProtection="1">
      <alignment horizontal="left" vertical="center"/>
      <protection/>
    </xf>
    <xf numFmtId="0" fontId="13" fillId="0" borderId="56" xfId="0" applyFont="1" applyBorder="1" applyAlignment="1" applyProtection="1">
      <alignment horizontal="left" vertical="center"/>
      <protection/>
    </xf>
    <xf numFmtId="0" fontId="4" fillId="0" borderId="57" xfId="0" applyFont="1" applyBorder="1" applyAlignment="1" applyProtection="1">
      <alignment horizontal="left" vertical="center"/>
      <protection/>
    </xf>
    <xf numFmtId="0" fontId="7" fillId="0" borderId="18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3" fillId="0" borderId="23" xfId="0" applyFont="1" applyBorder="1" applyAlignment="1" applyProtection="1">
      <alignment horizontal="left" vertical="center"/>
      <protection/>
    </xf>
    <xf numFmtId="0" fontId="20" fillId="0" borderId="58" xfId="0" applyFont="1" applyBorder="1" applyAlignment="1" applyProtection="1">
      <alignment horizontal="left" vertical="center"/>
      <protection/>
    </xf>
    <xf numFmtId="0" fontId="7" fillId="0" borderId="59" xfId="0" applyFont="1" applyBorder="1" applyAlignment="1" applyProtection="1">
      <alignment horizontal="left" vertical="center"/>
      <protection/>
    </xf>
    <xf numFmtId="0" fontId="13" fillId="0" borderId="56" xfId="0" applyFont="1" applyBorder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top"/>
      <protection/>
    </xf>
    <xf numFmtId="0" fontId="13" fillId="0" borderId="60" xfId="0" applyFont="1" applyBorder="1" applyAlignment="1" applyProtection="1">
      <alignment horizontal="left" vertical="center"/>
      <protection/>
    </xf>
    <xf numFmtId="0" fontId="7" fillId="0" borderId="61" xfId="0" applyFont="1" applyBorder="1" applyAlignment="1" applyProtection="1">
      <alignment horizontal="left" vertical="center"/>
      <protection/>
    </xf>
    <xf numFmtId="0" fontId="13" fillId="0" borderId="57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13" fillId="0" borderId="58" xfId="0" applyFont="1" applyBorder="1" applyAlignment="1" applyProtection="1">
      <alignment horizontal="left" vertical="center"/>
      <protection/>
    </xf>
    <xf numFmtId="0" fontId="13" fillId="0" borderId="62" xfId="0" applyFont="1" applyBorder="1" applyAlignment="1" applyProtection="1">
      <alignment horizontal="left" vertical="center"/>
      <protection/>
    </xf>
    <xf numFmtId="0" fontId="13" fillId="0" borderId="6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30" xfId="0" applyFont="1" applyBorder="1" applyAlignment="1" applyProtection="1">
      <alignment horizontal="left"/>
      <protection/>
    </xf>
    <xf numFmtId="0" fontId="5" fillId="0" borderId="19" xfId="0" applyFont="1" applyBorder="1" applyAlignment="1" applyProtection="1">
      <alignment horizontal="left"/>
      <protection/>
    </xf>
    <xf numFmtId="0" fontId="5" fillId="0" borderId="64" xfId="0" applyFont="1" applyBorder="1" applyAlignment="1" applyProtection="1">
      <alignment horizontal="left"/>
      <protection/>
    </xf>
    <xf numFmtId="0" fontId="5" fillId="0" borderId="53" xfId="0" applyFont="1" applyBorder="1" applyAlignment="1" applyProtection="1">
      <alignment horizontal="left"/>
      <protection/>
    </xf>
    <xf numFmtId="0" fontId="5" fillId="0" borderId="65" xfId="0" applyFont="1" applyBorder="1" applyAlignment="1" applyProtection="1">
      <alignment horizontal="left"/>
      <protection/>
    </xf>
    <xf numFmtId="166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left" wrapText="1"/>
    </xf>
    <xf numFmtId="166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166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left" wrapText="1"/>
    </xf>
    <xf numFmtId="0" fontId="6" fillId="0" borderId="0" xfId="0" applyFont="1" applyAlignment="1" applyProtection="1">
      <alignment horizontal="left" vertical="top"/>
      <protection/>
    </xf>
    <xf numFmtId="4" fontId="5" fillId="0" borderId="0" xfId="0" applyNumberFormat="1" applyFont="1" applyAlignment="1" applyProtection="1">
      <alignment horizontal="left"/>
      <protection/>
    </xf>
    <xf numFmtId="4" fontId="5" fillId="0" borderId="0" xfId="0" applyNumberFormat="1" applyFont="1" applyAlignment="1" applyProtection="1">
      <alignment horizontal="left" vertical="top"/>
      <protection/>
    </xf>
    <xf numFmtId="4" fontId="7" fillId="33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0" xfId="0" applyNumberFormat="1" applyFont="1" applyAlignment="1" applyProtection="1">
      <alignment horizontal="right"/>
      <protection/>
    </xf>
    <xf numFmtId="4" fontId="4" fillId="0" borderId="66" xfId="0" applyNumberFormat="1" applyFont="1" applyBorder="1" applyAlignment="1" applyProtection="1">
      <alignment horizontal="right"/>
      <protection/>
    </xf>
    <xf numFmtId="4" fontId="11" fillId="0" borderId="0" xfId="0" applyNumberFormat="1" applyFont="1" applyAlignment="1" applyProtection="1">
      <alignment horizontal="left"/>
      <protection/>
    </xf>
    <xf numFmtId="4" fontId="12" fillId="0" borderId="0" xfId="0" applyNumberFormat="1" applyFont="1" applyAlignment="1" applyProtection="1">
      <alignment horizontal="right"/>
      <protection/>
    </xf>
    <xf numFmtId="4" fontId="0" fillId="0" borderId="0" xfId="0" applyNumberFormat="1" applyAlignment="1">
      <alignment horizontal="left" vertical="top"/>
    </xf>
    <xf numFmtId="4" fontId="4" fillId="22" borderId="12" xfId="0" applyNumberFormat="1" applyFont="1" applyFill="1" applyBorder="1" applyAlignment="1" applyProtection="1">
      <alignment horizontal="right"/>
      <protection/>
    </xf>
    <xf numFmtId="4" fontId="10" fillId="22" borderId="12" xfId="0" applyNumberFormat="1" applyFont="1" applyFill="1" applyBorder="1" applyAlignment="1" applyProtection="1">
      <alignment horizontal="right"/>
      <protection/>
    </xf>
    <xf numFmtId="166" fontId="0" fillId="0" borderId="0" xfId="0" applyNumberFormat="1" applyAlignment="1">
      <alignment horizontal="left" vertical="top"/>
    </xf>
    <xf numFmtId="172" fontId="0" fillId="0" borderId="0" xfId="0" applyNumberFormat="1" applyAlignment="1">
      <alignment horizontal="left" vertical="top"/>
    </xf>
    <xf numFmtId="0" fontId="24" fillId="0" borderId="0" xfId="0" applyFont="1" applyAlignment="1">
      <alignment horizontal="left" vertical="top"/>
    </xf>
    <xf numFmtId="49" fontId="7" fillId="0" borderId="67" xfId="0" applyNumberFormat="1" applyFont="1" applyBorder="1" applyAlignment="1" applyProtection="1">
      <alignment horizontal="left" vertical="center"/>
      <protection/>
    </xf>
    <xf numFmtId="0" fontId="62" fillId="0" borderId="67" xfId="0" applyFont="1" applyBorder="1" applyAlignment="1" applyProtection="1">
      <alignment horizontal="left" vertical="center" wrapText="1"/>
      <protection/>
    </xf>
    <xf numFmtId="0" fontId="2" fillId="34" borderId="0" xfId="0" applyFont="1" applyFill="1" applyAlignment="1" applyProtection="1">
      <alignment horizontal="left"/>
      <protection/>
    </xf>
    <xf numFmtId="0" fontId="6" fillId="34" borderId="0" xfId="0" applyFont="1" applyFill="1" applyAlignment="1" applyProtection="1">
      <alignment horizontal="left"/>
      <protection/>
    </xf>
    <xf numFmtId="169" fontId="17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 applyProtection="1">
      <alignment horizontal="left" vertical="top" wrapText="1"/>
      <protection/>
    </xf>
    <xf numFmtId="173" fontId="7" fillId="0" borderId="0" xfId="0" applyNumberFormat="1" applyFont="1" applyAlignment="1" applyProtection="1">
      <alignment horizontal="right" vertical="top"/>
      <protection/>
    </xf>
    <xf numFmtId="166" fontId="4" fillId="0" borderId="0" xfId="0" applyNumberFormat="1" applyFont="1" applyAlignment="1" applyProtection="1">
      <alignment horizontal="right" vertical="top"/>
      <protection/>
    </xf>
    <xf numFmtId="0" fontId="2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73" fontId="6" fillId="0" borderId="0" xfId="0" applyNumberFormat="1" applyFont="1" applyAlignment="1" applyProtection="1">
      <alignment horizontal="right" vertical="top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Fill="1" applyAlignment="1">
      <alignment horizontal="left" vertical="top"/>
    </xf>
    <xf numFmtId="0" fontId="13" fillId="0" borderId="0" xfId="0" applyFont="1" applyAlignment="1" applyProtection="1">
      <alignment horizontal="left" vertical="center"/>
      <protection/>
    </xf>
    <xf numFmtId="49" fontId="62" fillId="0" borderId="61" xfId="0" applyNumberFormat="1" applyFont="1" applyBorder="1" applyAlignment="1" applyProtection="1">
      <alignment horizontal="left" vertical="center"/>
      <protection/>
    </xf>
    <xf numFmtId="49" fontId="62" fillId="0" borderId="60" xfId="0" applyNumberFormat="1" applyFont="1" applyBorder="1" applyAlignment="1" applyProtection="1">
      <alignment horizontal="left" vertical="center"/>
      <protection/>
    </xf>
    <xf numFmtId="49" fontId="7" fillId="0" borderId="67" xfId="0" applyNumberFormat="1" applyFont="1" applyBorder="1" applyAlignment="1" applyProtection="1">
      <alignment horizontal="left" vertical="center" wrapText="1"/>
      <protection/>
    </xf>
    <xf numFmtId="49" fontId="7" fillId="0" borderId="67" xfId="0" applyNumberFormat="1" applyFont="1" applyBorder="1" applyAlignment="1" applyProtection="1">
      <alignment horizontal="center" vertical="center"/>
      <protection/>
    </xf>
    <xf numFmtId="0" fontId="17" fillId="34" borderId="59" xfId="0" applyFont="1" applyFill="1" applyBorder="1" applyAlignment="1" applyProtection="1">
      <alignment horizontal="left" vertical="center" wrapText="1"/>
      <protection/>
    </xf>
    <xf numFmtId="0" fontId="17" fillId="34" borderId="68" xfId="0" applyFont="1" applyFill="1" applyBorder="1" applyAlignment="1" applyProtection="1">
      <alignment horizontal="left" vertical="center" wrapText="1"/>
      <protection/>
    </xf>
    <xf numFmtId="0" fontId="17" fillId="34" borderId="58" xfId="0" applyFont="1" applyFill="1" applyBorder="1" applyAlignment="1" applyProtection="1">
      <alignment horizontal="left" vertical="center" wrapText="1"/>
      <protection/>
    </xf>
    <xf numFmtId="0" fontId="17" fillId="0" borderId="23" xfId="0" applyFont="1" applyBorder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56" xfId="0" applyFont="1" applyBorder="1" applyAlignment="1" applyProtection="1">
      <alignment horizontal="left" vertical="center" wrapText="1"/>
      <protection/>
    </xf>
    <xf numFmtId="0" fontId="17" fillId="0" borderId="18" xfId="0" applyFont="1" applyBorder="1" applyAlignment="1" applyProtection="1">
      <alignment horizontal="left" vertical="center" wrapText="1"/>
      <protection/>
    </xf>
    <xf numFmtId="0" fontId="17" fillId="0" borderId="17" xfId="0" applyFont="1" applyBorder="1" applyAlignment="1" applyProtection="1">
      <alignment horizontal="left" vertical="center" wrapText="1"/>
      <protection/>
    </xf>
    <xf numFmtId="0" fontId="17" fillId="0" borderId="57" xfId="0" applyFont="1" applyBorder="1" applyAlignment="1" applyProtection="1">
      <alignment horizontal="left" vertical="center" wrapText="1"/>
      <protection/>
    </xf>
    <xf numFmtId="0" fontId="7" fillId="0" borderId="59" xfId="0" applyFont="1" applyBorder="1" applyAlignment="1" applyProtection="1">
      <alignment horizontal="left" vertical="center" wrapText="1"/>
      <protection/>
    </xf>
    <xf numFmtId="0" fontId="7" fillId="0" borderId="68" xfId="0" applyFont="1" applyBorder="1" applyAlignment="1" applyProtection="1">
      <alignment horizontal="left" vertical="center" wrapText="1"/>
      <protection/>
    </xf>
    <xf numFmtId="0" fontId="7" fillId="0" borderId="58" xfId="0" applyFont="1" applyBorder="1" applyAlignment="1" applyProtection="1">
      <alignment horizontal="left" vertical="center" wrapText="1"/>
      <protection/>
    </xf>
    <xf numFmtId="0" fontId="7" fillId="0" borderId="23" xfId="0" applyFont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56" xfId="0" applyFont="1" applyBorder="1" applyAlignment="1" applyProtection="1">
      <alignment horizontal="left" vertical="center" wrapText="1"/>
      <protection/>
    </xf>
    <xf numFmtId="0" fontId="62" fillId="0" borderId="23" xfId="0" applyFont="1" applyBorder="1" applyAlignment="1" applyProtection="1">
      <alignment horizontal="left" vertical="center" wrapText="1"/>
      <protection/>
    </xf>
    <xf numFmtId="0" fontId="63" fillId="0" borderId="0" xfId="0" applyFont="1" applyAlignment="1" applyProtection="1">
      <alignment horizontal="left" vertical="center" wrapText="1"/>
      <protection/>
    </xf>
    <xf numFmtId="0" fontId="63" fillId="0" borderId="56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7" fillId="0" borderId="67" xfId="0" applyFont="1" applyBorder="1" applyAlignment="1" applyProtection="1">
      <alignment horizontal="left" vertical="center" wrapText="1"/>
      <protection/>
    </xf>
    <xf numFmtId="0" fontId="7" fillId="0" borderId="67" xfId="0" applyFont="1" applyBorder="1" applyAlignment="1" applyProtection="1">
      <alignment horizontal="center" vertical="center"/>
      <protection/>
    </xf>
    <xf numFmtId="166" fontId="7" fillId="0" borderId="33" xfId="0" applyNumberFormat="1" applyFont="1" applyBorder="1" applyAlignment="1">
      <alignment horizontal="right" vertical="center"/>
    </xf>
    <xf numFmtId="166" fontId="7" fillId="0" borderId="21" xfId="0" applyNumberFormat="1" applyFont="1" applyBorder="1" applyAlignment="1">
      <alignment horizontal="right" vertical="center"/>
    </xf>
    <xf numFmtId="0" fontId="13" fillId="0" borderId="18" xfId="0" applyFont="1" applyBorder="1" applyAlignment="1" applyProtection="1">
      <alignment horizontal="left" vertical="center" wrapText="1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3" fillId="0" borderId="57" xfId="0" applyFont="1" applyBorder="1" applyAlignment="1" applyProtection="1">
      <alignment horizontal="center" vertical="center"/>
      <protection/>
    </xf>
    <xf numFmtId="49" fontId="7" fillId="0" borderId="61" xfId="0" applyNumberFormat="1" applyFont="1" applyBorder="1" applyAlignment="1" applyProtection="1">
      <alignment horizontal="left" vertical="center"/>
      <protection/>
    </xf>
    <xf numFmtId="49" fontId="7" fillId="0" borderId="60" xfId="0" applyNumberFormat="1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T39" sqref="A1:T39"/>
    </sheetView>
  </sheetViews>
  <sheetFormatPr defaultColWidth="13.16015625" defaultRowHeight="9" customHeight="1"/>
  <cols>
    <col min="1" max="1" width="3.83203125" style="2" customWidth="1"/>
    <col min="2" max="2" width="3.16015625" style="2" customWidth="1"/>
    <col min="3" max="3" width="4.83203125" style="2" customWidth="1"/>
    <col min="4" max="4" width="13.83203125" style="2" customWidth="1"/>
    <col min="5" max="5" width="19.83203125" style="2" customWidth="1"/>
    <col min="6" max="6" width="0.65625" style="2" customWidth="1"/>
    <col min="7" max="7" width="4" style="2" customWidth="1"/>
    <col min="8" max="8" width="3.83203125" style="2" customWidth="1"/>
    <col min="9" max="9" width="15.5" style="2" customWidth="1"/>
    <col min="10" max="10" width="20.16015625" style="2" customWidth="1"/>
    <col min="11" max="11" width="0.82421875" style="2" customWidth="1"/>
    <col min="12" max="13" width="3.83203125" style="2" customWidth="1"/>
    <col min="14" max="14" width="7.16015625" style="2" customWidth="1"/>
    <col min="15" max="15" width="8.16015625" style="2" customWidth="1"/>
    <col min="16" max="16" width="15" style="2" customWidth="1"/>
    <col min="17" max="17" width="9.33203125" style="2" customWidth="1"/>
    <col min="18" max="18" width="22.33203125" style="2" customWidth="1"/>
    <col min="19" max="19" width="0.65625" style="2" customWidth="1"/>
    <col min="20" max="16384" width="13.16015625" style="1" customWidth="1"/>
  </cols>
  <sheetData>
    <row r="1" spans="1:19" s="2" customFormat="1" ht="14.25" customHeight="1">
      <c r="A1" s="160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8"/>
    </row>
    <row r="2" spans="1:19" s="2" customFormat="1" ht="21" customHeight="1">
      <c r="A2" s="219" t="s">
        <v>200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157"/>
    </row>
    <row r="3" spans="1:19" s="2" customFormat="1" ht="14.25" customHeight="1">
      <c r="A3" s="156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4"/>
    </row>
    <row r="4" spans="1:19" s="2" customFormat="1" ht="9" customHeight="1" thickBot="1">
      <c r="A4" s="153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52"/>
    </row>
    <row r="5" spans="1:19" s="2" customFormat="1" ht="24" customHeight="1">
      <c r="A5" s="142"/>
      <c r="B5" s="98" t="s">
        <v>199</v>
      </c>
      <c r="C5" s="98"/>
      <c r="D5" s="98"/>
      <c r="E5" s="201" t="s">
        <v>206</v>
      </c>
      <c r="F5" s="202"/>
      <c r="G5" s="202"/>
      <c r="H5" s="202"/>
      <c r="I5" s="202"/>
      <c r="J5" s="202"/>
      <c r="K5" s="202"/>
      <c r="L5" s="203"/>
      <c r="M5" s="98"/>
      <c r="N5" s="98"/>
      <c r="O5" s="196" t="s">
        <v>198</v>
      </c>
      <c r="P5" s="196"/>
      <c r="Q5" s="144" t="s">
        <v>208</v>
      </c>
      <c r="R5" s="151"/>
      <c r="S5" s="138"/>
    </row>
    <row r="6" spans="1:19" s="2" customFormat="1" ht="24" customHeight="1">
      <c r="A6" s="142"/>
      <c r="B6" s="98" t="s">
        <v>197</v>
      </c>
      <c r="C6" s="98"/>
      <c r="D6" s="98"/>
      <c r="E6" s="204" t="s">
        <v>207</v>
      </c>
      <c r="F6" s="205"/>
      <c r="G6" s="205"/>
      <c r="H6" s="205"/>
      <c r="I6" s="205"/>
      <c r="J6" s="205"/>
      <c r="K6" s="205"/>
      <c r="L6" s="206"/>
      <c r="M6" s="98"/>
      <c r="N6" s="98"/>
      <c r="O6" s="196" t="s">
        <v>196</v>
      </c>
      <c r="P6" s="196"/>
      <c r="Q6" s="150"/>
      <c r="R6" s="138"/>
      <c r="S6" s="138"/>
    </row>
    <row r="7" spans="1:19" s="2" customFormat="1" ht="24" customHeight="1" thickBot="1">
      <c r="A7" s="142"/>
      <c r="B7" s="98"/>
      <c r="C7" s="98"/>
      <c r="D7" s="98"/>
      <c r="E7" s="207" t="s">
        <v>189</v>
      </c>
      <c r="F7" s="208"/>
      <c r="G7" s="208"/>
      <c r="H7" s="208"/>
      <c r="I7" s="208"/>
      <c r="J7" s="208"/>
      <c r="K7" s="208"/>
      <c r="L7" s="209"/>
      <c r="M7" s="98"/>
      <c r="N7" s="98"/>
      <c r="O7" s="196" t="s">
        <v>195</v>
      </c>
      <c r="P7" s="196"/>
      <c r="Q7" s="140" t="s">
        <v>207</v>
      </c>
      <c r="R7" s="149"/>
      <c r="S7" s="138"/>
    </row>
    <row r="8" spans="1:19" s="2" customFormat="1" ht="24" customHeight="1" thickBot="1">
      <c r="A8" s="142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196" t="s">
        <v>194</v>
      </c>
      <c r="P8" s="196"/>
      <c r="Q8" s="98" t="s">
        <v>193</v>
      </c>
      <c r="R8" s="98"/>
      <c r="S8" s="138"/>
    </row>
    <row r="9" spans="1:19" s="2" customFormat="1" ht="24" customHeight="1" thickBot="1">
      <c r="A9" s="142"/>
      <c r="B9" s="98" t="s">
        <v>192</v>
      </c>
      <c r="C9" s="98"/>
      <c r="D9" s="98"/>
      <c r="E9" s="210" t="s">
        <v>209</v>
      </c>
      <c r="F9" s="211"/>
      <c r="G9" s="211"/>
      <c r="H9" s="211"/>
      <c r="I9" s="211"/>
      <c r="J9" s="211"/>
      <c r="K9" s="211"/>
      <c r="L9" s="212"/>
      <c r="M9" s="98"/>
      <c r="N9" s="98"/>
      <c r="O9" s="228" t="s">
        <v>214</v>
      </c>
      <c r="P9" s="229"/>
      <c r="Q9" s="148"/>
      <c r="R9" s="147"/>
      <c r="S9" s="138"/>
    </row>
    <row r="10" spans="1:19" s="2" customFormat="1" ht="24" customHeight="1" thickBot="1">
      <c r="A10" s="142"/>
      <c r="B10" s="98" t="s">
        <v>191</v>
      </c>
      <c r="C10" s="98"/>
      <c r="D10" s="98"/>
      <c r="E10" s="213" t="s">
        <v>210</v>
      </c>
      <c r="F10" s="214"/>
      <c r="G10" s="214"/>
      <c r="H10" s="214"/>
      <c r="I10" s="214"/>
      <c r="J10" s="214"/>
      <c r="K10" s="214"/>
      <c r="L10" s="215"/>
      <c r="M10" s="98"/>
      <c r="N10" s="98"/>
      <c r="O10" s="228" t="s">
        <v>215</v>
      </c>
      <c r="P10" s="229"/>
      <c r="Q10" s="148"/>
      <c r="R10" s="147"/>
      <c r="S10" s="138"/>
    </row>
    <row r="11" spans="1:20" s="2" customFormat="1" ht="24" customHeight="1" thickBot="1">
      <c r="A11" s="142"/>
      <c r="B11" s="98" t="s">
        <v>190</v>
      </c>
      <c r="C11" s="98"/>
      <c r="D11" s="98"/>
      <c r="E11" s="216" t="s">
        <v>211</v>
      </c>
      <c r="F11" s="217"/>
      <c r="G11" s="217"/>
      <c r="H11" s="217"/>
      <c r="I11" s="217"/>
      <c r="J11" s="217"/>
      <c r="K11" s="217"/>
      <c r="L11" s="218"/>
      <c r="M11" s="98"/>
      <c r="N11" s="98"/>
      <c r="O11" s="197" t="s">
        <v>211</v>
      </c>
      <c r="P11" s="198"/>
      <c r="Q11" s="148"/>
      <c r="R11" s="147"/>
      <c r="S11" s="138"/>
      <c r="T11" s="180"/>
    </row>
    <row r="12" spans="1:19" s="2" customFormat="1" ht="24" customHeight="1" thickBot="1">
      <c r="A12" s="142"/>
      <c r="B12" s="98" t="s">
        <v>188</v>
      </c>
      <c r="C12" s="98"/>
      <c r="D12" s="98"/>
      <c r="E12" s="225" t="s">
        <v>213</v>
      </c>
      <c r="F12" s="226"/>
      <c r="G12" s="226"/>
      <c r="H12" s="226"/>
      <c r="I12" s="226"/>
      <c r="J12" s="226"/>
      <c r="K12" s="226"/>
      <c r="L12" s="227"/>
      <c r="M12" s="98"/>
      <c r="N12" s="98"/>
      <c r="O12" s="199"/>
      <c r="P12" s="200"/>
      <c r="Q12" s="221"/>
      <c r="R12" s="222"/>
      <c r="S12" s="138"/>
    </row>
    <row r="13" spans="1:19" s="2" customFormat="1" ht="12" customHeight="1" thickBot="1">
      <c r="A13" s="68"/>
      <c r="B13" s="67"/>
      <c r="C13" s="67"/>
      <c r="D13" s="67"/>
      <c r="E13" s="146"/>
      <c r="F13" s="67"/>
      <c r="G13" s="67"/>
      <c r="H13" s="67"/>
      <c r="I13" s="67"/>
      <c r="J13" s="67"/>
      <c r="K13" s="67"/>
      <c r="L13" s="67"/>
      <c r="M13" s="67"/>
      <c r="N13" s="67"/>
      <c r="O13" s="146"/>
      <c r="P13" s="146"/>
      <c r="Q13" s="146"/>
      <c r="R13" s="67"/>
      <c r="S13" s="145"/>
    </row>
    <row r="14" spans="1:19" s="2" customFormat="1" ht="18" customHeight="1" thickBot="1">
      <c r="A14" s="142"/>
      <c r="B14" s="98"/>
      <c r="C14" s="98"/>
      <c r="D14" s="98"/>
      <c r="E14" s="141" t="s">
        <v>187</v>
      </c>
      <c r="F14" s="98"/>
      <c r="G14" s="98"/>
      <c r="H14" s="98"/>
      <c r="I14" s="141" t="s">
        <v>186</v>
      </c>
      <c r="J14" s="98"/>
      <c r="K14" s="98"/>
      <c r="L14" s="98"/>
      <c r="M14" s="98"/>
      <c r="N14" s="98"/>
      <c r="O14" s="196" t="s">
        <v>185</v>
      </c>
      <c r="P14" s="196"/>
      <c r="Q14" s="144"/>
      <c r="R14" s="143"/>
      <c r="S14" s="138"/>
    </row>
    <row r="15" spans="1:19" s="2" customFormat="1" ht="18" customHeight="1" thickBot="1">
      <c r="A15" s="142"/>
      <c r="B15" s="98"/>
      <c r="C15" s="98"/>
      <c r="D15" s="98"/>
      <c r="E15" s="181" t="s">
        <v>212</v>
      </c>
      <c r="F15" s="98"/>
      <c r="G15" s="141"/>
      <c r="H15" s="98"/>
      <c r="I15" s="182" t="s">
        <v>211</v>
      </c>
      <c r="J15" s="98"/>
      <c r="K15" s="98"/>
      <c r="L15" s="98"/>
      <c r="M15" s="98"/>
      <c r="N15" s="98"/>
      <c r="O15" s="196" t="s">
        <v>184</v>
      </c>
      <c r="P15" s="196"/>
      <c r="Q15" s="140"/>
      <c r="R15" s="139"/>
      <c r="S15" s="138"/>
    </row>
    <row r="16" spans="1:19" s="2" customFormat="1" ht="9" customHeight="1">
      <c r="A16" s="137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98"/>
      <c r="P16" s="83"/>
      <c r="Q16" s="83"/>
      <c r="R16" s="83"/>
      <c r="S16" s="136"/>
    </row>
    <row r="17" spans="1:19" s="2" customFormat="1" ht="20.25" customHeight="1">
      <c r="A17" s="119"/>
      <c r="B17" s="116"/>
      <c r="C17" s="116"/>
      <c r="D17" s="116"/>
      <c r="E17" s="118" t="s">
        <v>183</v>
      </c>
      <c r="F17" s="116"/>
      <c r="G17" s="116"/>
      <c r="H17" s="116"/>
      <c r="I17" s="116"/>
      <c r="J17" s="116"/>
      <c r="K17" s="116"/>
      <c r="L17" s="116"/>
      <c r="M17" s="116"/>
      <c r="N17" s="116"/>
      <c r="O17" s="135"/>
      <c r="P17" s="116"/>
      <c r="Q17" s="116"/>
      <c r="R17" s="116"/>
      <c r="S17" s="88"/>
    </row>
    <row r="18" spans="1:19" s="2" customFormat="1" ht="21" customHeight="1">
      <c r="A18" s="134" t="s">
        <v>182</v>
      </c>
      <c r="B18" s="131"/>
      <c r="C18" s="131"/>
      <c r="D18" s="133"/>
      <c r="E18" s="132" t="s">
        <v>181</v>
      </c>
      <c r="F18" s="133"/>
      <c r="G18" s="132" t="s">
        <v>180</v>
      </c>
      <c r="H18" s="131"/>
      <c r="I18" s="133"/>
      <c r="J18" s="132" t="s">
        <v>179</v>
      </c>
      <c r="K18" s="131"/>
      <c r="L18" s="132" t="s">
        <v>178</v>
      </c>
      <c r="M18" s="131"/>
      <c r="N18" s="131"/>
      <c r="O18" s="131"/>
      <c r="P18" s="133"/>
      <c r="Q18" s="132" t="s">
        <v>177</v>
      </c>
      <c r="R18" s="131"/>
      <c r="S18" s="130"/>
    </row>
    <row r="19" spans="1:19" s="2" customFormat="1" ht="18.75" customHeight="1">
      <c r="A19" s="129"/>
      <c r="B19" s="125"/>
      <c r="C19" s="125"/>
      <c r="D19" s="123">
        <v>0</v>
      </c>
      <c r="E19" s="127">
        <v>0</v>
      </c>
      <c r="F19" s="128"/>
      <c r="G19" s="122"/>
      <c r="H19" s="125"/>
      <c r="I19" s="123">
        <v>0</v>
      </c>
      <c r="J19" s="127">
        <v>0</v>
      </c>
      <c r="K19" s="126"/>
      <c r="L19" s="122"/>
      <c r="M19" s="125"/>
      <c r="N19" s="125"/>
      <c r="O19" s="124"/>
      <c r="P19" s="123">
        <v>0</v>
      </c>
      <c r="Q19" s="122"/>
      <c r="R19" s="121">
        <v>0</v>
      </c>
      <c r="S19" s="120"/>
    </row>
    <row r="20" spans="1:19" s="2" customFormat="1" ht="20.25" customHeight="1">
      <c r="A20" s="119"/>
      <c r="B20" s="116"/>
      <c r="C20" s="116"/>
      <c r="D20" s="116"/>
      <c r="E20" s="118" t="s">
        <v>176</v>
      </c>
      <c r="F20" s="116"/>
      <c r="G20" s="116"/>
      <c r="H20" s="116"/>
      <c r="I20" s="116"/>
      <c r="J20" s="117" t="s">
        <v>175</v>
      </c>
      <c r="K20" s="116"/>
      <c r="L20" s="116"/>
      <c r="M20" s="116"/>
      <c r="N20" s="116"/>
      <c r="O20" s="83"/>
      <c r="P20" s="116"/>
      <c r="Q20" s="116"/>
      <c r="R20" s="116"/>
      <c r="S20" s="88"/>
    </row>
    <row r="21" spans="1:19" s="2" customFormat="1" ht="18.75" customHeight="1">
      <c r="A21" s="74" t="s">
        <v>174</v>
      </c>
      <c r="B21" s="115"/>
      <c r="C21" s="113" t="s">
        <v>173</v>
      </c>
      <c r="D21" s="72"/>
      <c r="E21" s="72"/>
      <c r="F21" s="111"/>
      <c r="G21" s="74" t="s">
        <v>172</v>
      </c>
      <c r="H21" s="114"/>
      <c r="I21" s="113" t="s">
        <v>171</v>
      </c>
      <c r="J21" s="72"/>
      <c r="K21" s="72"/>
      <c r="L21" s="74" t="s">
        <v>170</v>
      </c>
      <c r="M21" s="114"/>
      <c r="N21" s="113" t="s">
        <v>169</v>
      </c>
      <c r="O21" s="112"/>
      <c r="P21" s="72"/>
      <c r="Q21" s="72"/>
      <c r="R21" s="72"/>
      <c r="S21" s="111"/>
    </row>
    <row r="22" spans="1:19" s="2" customFormat="1" ht="18.75" customHeight="1">
      <c r="A22" s="93" t="s">
        <v>9</v>
      </c>
      <c r="B22" s="109" t="s">
        <v>17</v>
      </c>
      <c r="C22" s="108"/>
      <c r="D22" s="103" t="s">
        <v>155</v>
      </c>
      <c r="E22" s="97">
        <v>0</v>
      </c>
      <c r="F22" s="96"/>
      <c r="G22" s="93" t="s">
        <v>16</v>
      </c>
      <c r="H22" s="99" t="s">
        <v>168</v>
      </c>
      <c r="I22" s="90"/>
      <c r="J22" s="110">
        <v>0</v>
      </c>
      <c r="K22" s="100"/>
      <c r="L22" s="93" t="s">
        <v>167</v>
      </c>
      <c r="M22" s="107" t="s">
        <v>120</v>
      </c>
      <c r="N22" s="91"/>
      <c r="O22" s="91"/>
      <c r="P22" s="91"/>
      <c r="Q22" s="106"/>
      <c r="R22" s="97">
        <v>0</v>
      </c>
      <c r="S22" s="96"/>
    </row>
    <row r="23" spans="1:19" s="2" customFormat="1" ht="18.75" customHeight="1">
      <c r="A23" s="93" t="s">
        <v>10</v>
      </c>
      <c r="B23" s="105"/>
      <c r="C23" s="104"/>
      <c r="D23" s="103" t="s">
        <v>152</v>
      </c>
      <c r="E23" s="97">
        <v>0</v>
      </c>
      <c r="F23" s="96"/>
      <c r="G23" s="93" t="s">
        <v>30</v>
      </c>
      <c r="H23" s="98" t="s">
        <v>166</v>
      </c>
      <c r="I23" s="90"/>
      <c r="J23" s="110">
        <v>0</v>
      </c>
      <c r="K23" s="100"/>
      <c r="L23" s="93" t="s">
        <v>165</v>
      </c>
      <c r="M23" s="107" t="s">
        <v>164</v>
      </c>
      <c r="N23" s="91"/>
      <c r="O23" s="98"/>
      <c r="P23" s="91"/>
      <c r="Q23" s="106"/>
      <c r="R23" s="97">
        <v>0</v>
      </c>
      <c r="S23" s="96"/>
    </row>
    <row r="24" spans="1:19" s="2" customFormat="1" ht="18.75" customHeight="1">
      <c r="A24" s="93" t="s">
        <v>11</v>
      </c>
      <c r="B24" s="109" t="s">
        <v>54</v>
      </c>
      <c r="C24" s="108"/>
      <c r="D24" s="103" t="s">
        <v>155</v>
      </c>
      <c r="E24" s="97">
        <v>0</v>
      </c>
      <c r="F24" s="96"/>
      <c r="G24" s="93" t="s">
        <v>163</v>
      </c>
      <c r="H24" s="99" t="s">
        <v>162</v>
      </c>
      <c r="I24" s="90"/>
      <c r="J24" s="110">
        <v>0</v>
      </c>
      <c r="K24" s="100"/>
      <c r="L24" s="93" t="s">
        <v>161</v>
      </c>
      <c r="M24" s="107" t="s">
        <v>160</v>
      </c>
      <c r="N24" s="91"/>
      <c r="O24" s="91"/>
      <c r="P24" s="91"/>
      <c r="Q24" s="106"/>
      <c r="R24" s="97">
        <v>0</v>
      </c>
      <c r="S24" s="96"/>
    </row>
    <row r="25" spans="1:19" s="2" customFormat="1" ht="18.75" customHeight="1">
      <c r="A25" s="93" t="s">
        <v>12</v>
      </c>
      <c r="B25" s="105"/>
      <c r="C25" s="104"/>
      <c r="D25" s="103" t="s">
        <v>152</v>
      </c>
      <c r="E25" s="97">
        <v>0</v>
      </c>
      <c r="F25" s="96"/>
      <c r="G25" s="93" t="s">
        <v>159</v>
      </c>
      <c r="H25" s="99"/>
      <c r="I25" s="90"/>
      <c r="J25" s="110">
        <v>0</v>
      </c>
      <c r="K25" s="100"/>
      <c r="L25" s="93" t="s">
        <v>158</v>
      </c>
      <c r="M25" s="107" t="s">
        <v>157</v>
      </c>
      <c r="N25" s="91"/>
      <c r="O25" s="98"/>
      <c r="P25" s="91"/>
      <c r="Q25" s="106"/>
      <c r="R25" s="97">
        <v>0</v>
      </c>
      <c r="S25" s="96"/>
    </row>
    <row r="26" spans="1:19" s="2" customFormat="1" ht="18.75" customHeight="1">
      <c r="A26" s="93" t="s">
        <v>13</v>
      </c>
      <c r="B26" s="109" t="s">
        <v>156</v>
      </c>
      <c r="C26" s="108"/>
      <c r="D26" s="103" t="s">
        <v>155</v>
      </c>
      <c r="E26" s="97">
        <v>0</v>
      </c>
      <c r="F26" s="96"/>
      <c r="G26" s="102"/>
      <c r="H26" s="91"/>
      <c r="I26" s="90"/>
      <c r="J26" s="101"/>
      <c r="K26" s="100"/>
      <c r="L26" s="93" t="s">
        <v>154</v>
      </c>
      <c r="M26" s="107" t="s">
        <v>153</v>
      </c>
      <c r="N26" s="91"/>
      <c r="O26" s="91"/>
      <c r="P26" s="91"/>
      <c r="Q26" s="106"/>
      <c r="R26" s="97">
        <v>0</v>
      </c>
      <c r="S26" s="96"/>
    </row>
    <row r="27" spans="1:19" s="2" customFormat="1" ht="18.75" customHeight="1">
      <c r="A27" s="93" t="s">
        <v>14</v>
      </c>
      <c r="B27" s="105"/>
      <c r="C27" s="104"/>
      <c r="D27" s="103" t="s">
        <v>152</v>
      </c>
      <c r="E27" s="97">
        <v>0</v>
      </c>
      <c r="F27" s="96"/>
      <c r="G27" s="102"/>
      <c r="H27" s="91"/>
      <c r="I27" s="90"/>
      <c r="J27" s="101"/>
      <c r="K27" s="100"/>
      <c r="L27" s="93" t="s">
        <v>151</v>
      </c>
      <c r="M27" s="99" t="s">
        <v>150</v>
      </c>
      <c r="N27" s="91"/>
      <c r="O27" s="98"/>
      <c r="P27" s="91"/>
      <c r="Q27" s="90"/>
      <c r="R27" s="97">
        <f>'2. Rekapitulace rozpočtu'!C23</f>
        <v>0</v>
      </c>
      <c r="S27" s="96"/>
    </row>
    <row r="28" spans="1:19" s="2" customFormat="1" ht="18.75" customHeight="1">
      <c r="A28" s="93" t="s">
        <v>15</v>
      </c>
      <c r="B28" s="92" t="s">
        <v>149</v>
      </c>
      <c r="C28" s="91"/>
      <c r="D28" s="90"/>
      <c r="E28" s="89">
        <f>'2. Rekapitulace rozpočtu'!C13+'2. Rekapitulace rozpočtu'!C18</f>
        <v>0</v>
      </c>
      <c r="F28" s="88"/>
      <c r="G28" s="93" t="s">
        <v>148</v>
      </c>
      <c r="H28" s="92" t="s">
        <v>147</v>
      </c>
      <c r="I28" s="90"/>
      <c r="J28" s="95"/>
      <c r="K28" s="94"/>
      <c r="L28" s="93" t="s">
        <v>146</v>
      </c>
      <c r="M28" s="92" t="s">
        <v>145</v>
      </c>
      <c r="N28" s="91"/>
      <c r="O28" s="91"/>
      <c r="P28" s="91"/>
      <c r="Q28" s="90"/>
      <c r="R28" s="89">
        <f>'2. Rekapitulace rozpočtu'!C22</f>
        <v>0</v>
      </c>
      <c r="S28" s="88"/>
    </row>
    <row r="29" spans="1:19" s="2" customFormat="1" ht="18.75" customHeight="1">
      <c r="A29" s="85" t="s">
        <v>144</v>
      </c>
      <c r="B29" s="84" t="s">
        <v>143</v>
      </c>
      <c r="C29" s="82"/>
      <c r="D29" s="81"/>
      <c r="E29" s="80">
        <v>0</v>
      </c>
      <c r="F29" s="79"/>
      <c r="G29" s="85" t="s">
        <v>142</v>
      </c>
      <c r="H29" s="84" t="s">
        <v>141</v>
      </c>
      <c r="I29" s="81"/>
      <c r="J29" s="87">
        <v>0</v>
      </c>
      <c r="K29" s="86"/>
      <c r="L29" s="85" t="s">
        <v>140</v>
      </c>
      <c r="M29" s="84" t="s">
        <v>139</v>
      </c>
      <c r="N29" s="82"/>
      <c r="O29" s="83"/>
      <c r="P29" s="82"/>
      <c r="Q29" s="81"/>
      <c r="R29" s="80">
        <v>0</v>
      </c>
      <c r="S29" s="79"/>
    </row>
    <row r="30" spans="1:19" s="2" customFormat="1" ht="18.75" customHeight="1">
      <c r="A30" s="78"/>
      <c r="B30" s="77"/>
      <c r="C30" s="76" t="s">
        <v>138</v>
      </c>
      <c r="D30" s="75"/>
      <c r="E30" s="75"/>
      <c r="F30" s="75"/>
      <c r="G30" s="75"/>
      <c r="H30" s="75"/>
      <c r="I30" s="75"/>
      <c r="J30" s="75"/>
      <c r="K30" s="75"/>
      <c r="L30" s="74" t="s">
        <v>137</v>
      </c>
      <c r="M30" s="73"/>
      <c r="N30" s="72" t="s">
        <v>136</v>
      </c>
      <c r="O30" s="71"/>
      <c r="P30" s="71"/>
      <c r="Q30" s="71"/>
      <c r="R30" s="70">
        <f>E28+R28</f>
        <v>0</v>
      </c>
      <c r="S30" s="69"/>
    </row>
    <row r="31" spans="1:19" s="2" customFormat="1" ht="14.25" customHeight="1">
      <c r="A31" s="68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6"/>
      <c r="M31" s="65" t="s">
        <v>135</v>
      </c>
      <c r="N31" s="64"/>
      <c r="O31" s="63" t="s">
        <v>62</v>
      </c>
      <c r="P31" s="64"/>
      <c r="Q31" s="63" t="s">
        <v>134</v>
      </c>
      <c r="R31" s="62" t="s">
        <v>133</v>
      </c>
      <c r="S31" s="61"/>
    </row>
    <row r="32" spans="1:19" s="2" customFormat="1" ht="12" customHeight="1">
      <c r="A32" s="37"/>
      <c r="B32" s="1"/>
      <c r="C32" s="1"/>
      <c r="D32" s="1"/>
      <c r="E32" s="1"/>
      <c r="F32" s="1"/>
      <c r="G32" s="1"/>
      <c r="H32" s="1"/>
      <c r="I32" s="1"/>
      <c r="J32" s="1"/>
      <c r="K32" s="1"/>
      <c r="L32" s="55"/>
      <c r="M32" s="60" t="s">
        <v>132</v>
      </c>
      <c r="N32" s="59"/>
      <c r="O32" s="58">
        <v>15</v>
      </c>
      <c r="P32" s="223">
        <v>0</v>
      </c>
      <c r="Q32" s="223"/>
      <c r="R32" s="57">
        <v>0</v>
      </c>
      <c r="S32" s="56"/>
    </row>
    <row r="33" spans="1:19" s="2" customFormat="1" ht="12" customHeight="1">
      <c r="A33" s="37"/>
      <c r="B33" s="1"/>
      <c r="C33" s="1"/>
      <c r="D33" s="1"/>
      <c r="E33" s="1"/>
      <c r="F33" s="1"/>
      <c r="G33" s="1"/>
      <c r="H33" s="1"/>
      <c r="I33" s="1"/>
      <c r="J33" s="1"/>
      <c r="K33" s="1"/>
      <c r="L33" s="55"/>
      <c r="M33" s="54" t="s">
        <v>131</v>
      </c>
      <c r="N33" s="53"/>
      <c r="O33" s="52">
        <v>21</v>
      </c>
      <c r="P33" s="224">
        <f>R30</f>
        <v>0</v>
      </c>
      <c r="Q33" s="224"/>
      <c r="R33" s="51">
        <f>P33*0.21</f>
        <v>0</v>
      </c>
      <c r="S33" s="50"/>
    </row>
    <row r="34" spans="1:19" s="2" customFormat="1" ht="18.75" customHeight="1">
      <c r="A34" s="37"/>
      <c r="B34" s="1"/>
      <c r="C34" s="1"/>
      <c r="D34" s="1"/>
      <c r="E34" s="1"/>
      <c r="F34" s="1"/>
      <c r="G34" s="1"/>
      <c r="H34" s="1"/>
      <c r="I34" s="1"/>
      <c r="J34" s="1"/>
      <c r="K34" s="1"/>
      <c r="L34" s="49"/>
      <c r="M34" s="48" t="s">
        <v>130</v>
      </c>
      <c r="N34" s="46"/>
      <c r="O34" s="47"/>
      <c r="P34" s="46"/>
      <c r="Q34" s="45"/>
      <c r="R34" s="44">
        <f>R30+R33</f>
        <v>0</v>
      </c>
      <c r="S34" s="43"/>
    </row>
    <row r="35" spans="1:19" s="2" customFormat="1" ht="18.75" customHeight="1">
      <c r="A35" s="37"/>
      <c r="B35" s="1"/>
      <c r="C35" s="1"/>
      <c r="D35" s="1"/>
      <c r="E35" s="1"/>
      <c r="F35" s="1"/>
      <c r="G35" s="1"/>
      <c r="H35" s="1"/>
      <c r="I35" s="1"/>
      <c r="J35" s="1"/>
      <c r="K35" s="1"/>
      <c r="L35" s="42" t="s">
        <v>129</v>
      </c>
      <c r="M35" s="39"/>
      <c r="N35" s="41" t="s">
        <v>128</v>
      </c>
      <c r="O35" s="40"/>
      <c r="P35" s="39"/>
      <c r="Q35" s="39"/>
      <c r="R35" s="39"/>
      <c r="S35" s="38"/>
    </row>
    <row r="36" spans="1:19" s="2" customFormat="1" ht="14.25" customHeight="1">
      <c r="A36" s="37"/>
      <c r="B36" s="1"/>
      <c r="C36" s="1"/>
      <c r="D36" s="1"/>
      <c r="E36" s="1"/>
      <c r="F36" s="1"/>
      <c r="G36" s="1"/>
      <c r="H36" s="1"/>
      <c r="I36" s="1"/>
      <c r="J36" s="1"/>
      <c r="K36" s="1"/>
      <c r="L36" s="36"/>
      <c r="M36" s="35" t="s">
        <v>127</v>
      </c>
      <c r="N36" s="34"/>
      <c r="O36" s="34"/>
      <c r="P36" s="34"/>
      <c r="Q36" s="34"/>
      <c r="R36" s="33">
        <v>0</v>
      </c>
      <c r="S36" s="32"/>
    </row>
    <row r="37" spans="1:19" s="2" customFormat="1" ht="14.25" customHeight="1">
      <c r="A37" s="37"/>
      <c r="B37" s="1"/>
      <c r="C37" s="1"/>
      <c r="D37" s="1"/>
      <c r="E37" s="1"/>
      <c r="F37" s="1"/>
      <c r="G37" s="1"/>
      <c r="H37" s="1"/>
      <c r="I37" s="1"/>
      <c r="J37" s="1"/>
      <c r="K37" s="1"/>
      <c r="L37" s="36"/>
      <c r="M37" s="35" t="s">
        <v>126</v>
      </c>
      <c r="N37" s="34"/>
      <c r="O37" s="34"/>
      <c r="P37" s="34"/>
      <c r="Q37" s="34"/>
      <c r="R37" s="33">
        <v>0</v>
      </c>
      <c r="S37" s="32"/>
    </row>
    <row r="38" spans="1:19" s="2" customFormat="1" ht="14.25" customHeight="1" thickBot="1">
      <c r="A38" s="31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29"/>
      <c r="M38" s="28" t="s">
        <v>125</v>
      </c>
      <c r="N38" s="27"/>
      <c r="O38" s="27"/>
      <c r="P38" s="27"/>
      <c r="Q38" s="27"/>
      <c r="R38" s="26">
        <v>0</v>
      </c>
      <c r="S38" s="25"/>
    </row>
  </sheetData>
  <sheetProtection/>
  <mergeCells count="21">
    <mergeCell ref="O14:P14"/>
    <mergeCell ref="O5:P5"/>
    <mergeCell ref="A2:R2"/>
    <mergeCell ref="Q12:R12"/>
    <mergeCell ref="P32:Q32"/>
    <mergeCell ref="P33:Q33"/>
    <mergeCell ref="E12:L12"/>
    <mergeCell ref="O7:P7"/>
    <mergeCell ref="O8:P8"/>
    <mergeCell ref="O9:P9"/>
    <mergeCell ref="O10:P10"/>
    <mergeCell ref="O6:P6"/>
    <mergeCell ref="O15:P15"/>
    <mergeCell ref="O11:P11"/>
    <mergeCell ref="O12:P12"/>
    <mergeCell ref="E5:L5"/>
    <mergeCell ref="E6:L6"/>
    <mergeCell ref="E7:L7"/>
    <mergeCell ref="E9:L9"/>
    <mergeCell ref="E10:L10"/>
    <mergeCell ref="E11:L11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75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showGridLines="0" zoomScalePageLayoutView="0" workbookViewId="0" topLeftCell="A1">
      <selection activeCell="D26" sqref="A1:D26"/>
    </sheetView>
  </sheetViews>
  <sheetFormatPr defaultColWidth="13.33203125" defaultRowHeight="9" customHeight="1"/>
  <cols>
    <col min="1" max="1" width="17.66015625" style="2" customWidth="1"/>
    <col min="2" max="2" width="76.83203125" style="2" customWidth="1"/>
    <col min="3" max="3" width="25" style="2" customWidth="1"/>
    <col min="4" max="16384" width="13.33203125" style="1" customWidth="1"/>
  </cols>
  <sheetData>
    <row r="1" spans="1:3" s="2" customFormat="1" ht="27" customHeight="1">
      <c r="A1" s="230" t="s">
        <v>205</v>
      </c>
      <c r="B1" s="230"/>
      <c r="C1" s="230"/>
    </row>
    <row r="2" spans="1:3" ht="12">
      <c r="A2" s="183" t="s">
        <v>216</v>
      </c>
      <c r="B2" s="184"/>
      <c r="C2" s="184"/>
    </row>
    <row r="3" spans="1:3" ht="12">
      <c r="A3" s="3" t="s">
        <v>217</v>
      </c>
      <c r="B3" s="7"/>
      <c r="C3" s="7"/>
    </row>
    <row r="4" spans="1:3" ht="12">
      <c r="A4" s="4"/>
      <c r="B4" s="4"/>
      <c r="C4" s="8"/>
    </row>
    <row r="5" spans="1:3" ht="9.75">
      <c r="A5" s="8"/>
      <c r="B5" s="8"/>
      <c r="C5" s="8"/>
    </row>
    <row r="6" spans="1:3" ht="11.25">
      <c r="A6" s="7" t="s">
        <v>218</v>
      </c>
      <c r="B6" s="167"/>
      <c r="C6" s="167"/>
    </row>
    <row r="7" spans="1:3" ht="11.25">
      <c r="A7" s="7" t="s">
        <v>221</v>
      </c>
      <c r="B7" s="167"/>
      <c r="C7" s="167" t="s">
        <v>219</v>
      </c>
    </row>
    <row r="8" spans="1:3" ht="11.25">
      <c r="A8" s="7" t="s">
        <v>220</v>
      </c>
      <c r="B8" s="167"/>
      <c r="C8" s="167"/>
    </row>
    <row r="9" spans="1:3" s="2" customFormat="1" ht="6" customHeight="1">
      <c r="A9" s="5"/>
      <c r="B9" s="5"/>
      <c r="C9" s="5"/>
    </row>
    <row r="10" spans="1:3" s="2" customFormat="1" ht="21.75" customHeight="1">
      <c r="A10" s="10" t="s">
        <v>201</v>
      </c>
      <c r="B10" s="10" t="s">
        <v>4</v>
      </c>
      <c r="C10" s="10" t="s">
        <v>8</v>
      </c>
    </row>
    <row r="11" spans="1:3" s="2" customFormat="1" ht="12.75" customHeight="1" hidden="1">
      <c r="A11" s="10" t="s">
        <v>9</v>
      </c>
      <c r="B11" s="10" t="s">
        <v>10</v>
      </c>
      <c r="C11" s="10" t="s">
        <v>13</v>
      </c>
    </row>
    <row r="12" spans="1:3" s="2" customFormat="1" ht="3.75" customHeight="1">
      <c r="A12" s="5"/>
      <c r="B12" s="5"/>
      <c r="C12" s="5"/>
    </row>
    <row r="13" spans="1:4" s="2" customFormat="1" ht="30" customHeight="1">
      <c r="A13" s="166" t="s">
        <v>17</v>
      </c>
      <c r="B13" s="166" t="s">
        <v>18</v>
      </c>
      <c r="C13" s="165">
        <f>'3. Zadání'!H14</f>
        <v>0</v>
      </c>
      <c r="D13" s="178"/>
    </row>
    <row r="14" spans="1:3" s="2" customFormat="1" ht="27.75" customHeight="1">
      <c r="A14" s="164" t="s">
        <v>14</v>
      </c>
      <c r="B14" s="164" t="s">
        <v>19</v>
      </c>
      <c r="C14" s="163">
        <f>'3. Zadání'!H15</f>
        <v>0</v>
      </c>
    </row>
    <row r="15" spans="1:3" s="2" customFormat="1" ht="27.75" customHeight="1">
      <c r="A15" s="164" t="s">
        <v>30</v>
      </c>
      <c r="B15" s="164" t="s">
        <v>31</v>
      </c>
      <c r="C15" s="163">
        <f>'3. Zadání'!H19</f>
        <v>0</v>
      </c>
    </row>
    <row r="16" spans="1:3" s="2" customFormat="1" ht="27.75" customHeight="1">
      <c r="A16" s="164" t="s">
        <v>38</v>
      </c>
      <c r="B16" s="164" t="s">
        <v>39</v>
      </c>
      <c r="C16" s="163">
        <f>'3. Zadání'!H22</f>
        <v>0</v>
      </c>
    </row>
    <row r="17" spans="1:3" s="2" customFormat="1" ht="27.75" customHeight="1">
      <c r="A17" s="164" t="s">
        <v>49</v>
      </c>
      <c r="B17" s="164" t="s">
        <v>50</v>
      </c>
      <c r="C17" s="163">
        <f>'3. Zadání'!H27</f>
        <v>0</v>
      </c>
    </row>
    <row r="18" spans="1:4" s="2" customFormat="1" ht="30" customHeight="1">
      <c r="A18" s="166" t="s">
        <v>54</v>
      </c>
      <c r="B18" s="166" t="s">
        <v>55</v>
      </c>
      <c r="C18" s="165">
        <f>'3. Zadání'!H30</f>
        <v>0</v>
      </c>
      <c r="D18" s="178"/>
    </row>
    <row r="19" spans="1:3" s="2" customFormat="1" ht="27.75" customHeight="1">
      <c r="A19" s="164" t="s">
        <v>56</v>
      </c>
      <c r="B19" s="164" t="s">
        <v>57</v>
      </c>
      <c r="C19" s="163">
        <f>'3. Zadání'!H31</f>
        <v>0</v>
      </c>
    </row>
    <row r="20" spans="1:3" s="2" customFormat="1" ht="27.75" customHeight="1">
      <c r="A20" s="164" t="s">
        <v>63</v>
      </c>
      <c r="B20" s="164" t="s">
        <v>64</v>
      </c>
      <c r="C20" s="163">
        <f>'3. Zadání'!H34</f>
        <v>0</v>
      </c>
    </row>
    <row r="21" spans="1:3" s="2" customFormat="1" ht="27.75" customHeight="1">
      <c r="A21" s="164" t="s">
        <v>113</v>
      </c>
      <c r="B21" s="164" t="s">
        <v>114</v>
      </c>
      <c r="C21" s="163">
        <f>'3. Zadání'!H56</f>
        <v>0</v>
      </c>
    </row>
    <row r="22" spans="1:3" s="2" customFormat="1" ht="30" customHeight="1">
      <c r="A22" s="166" t="s">
        <v>117</v>
      </c>
      <c r="B22" s="166" t="s">
        <v>118</v>
      </c>
      <c r="C22" s="165">
        <f>'3. Zadání'!H59</f>
        <v>0</v>
      </c>
    </row>
    <row r="23" spans="1:3" s="2" customFormat="1" ht="27.75" customHeight="1">
      <c r="A23" s="164" t="s">
        <v>119</v>
      </c>
      <c r="B23" s="164" t="s">
        <v>120</v>
      </c>
      <c r="C23" s="163">
        <f>'3. Zadání'!H60</f>
        <v>0</v>
      </c>
    </row>
    <row r="24" spans="1:4" s="2" customFormat="1" ht="30" customHeight="1">
      <c r="A24" s="162"/>
      <c r="B24" s="162" t="s">
        <v>124</v>
      </c>
      <c r="C24" s="161">
        <f>'3. Zadání'!H63</f>
        <v>0</v>
      </c>
      <c r="D24" s="179"/>
    </row>
  </sheetData>
  <sheetProtection/>
  <mergeCells count="1">
    <mergeCell ref="A1:C1"/>
  </mergeCells>
  <printOptions horizontalCentered="1"/>
  <pageMargins left="0.39370079040527345" right="0.39370079040527345" top="0.5905511644151475" bottom="0.7874015808105469" header="0" footer="0"/>
  <pageSetup blackAndWhite="1" fitToHeight="100" fitToWidth="1" horizontalDpi="600" verticalDpi="600" orientation="portrait" paperSize="9" scale="91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showGridLines="0" zoomScalePageLayoutView="0" workbookViewId="0" topLeftCell="A1">
      <pane ySplit="11" topLeftCell="A12" activePane="bottomLeft" state="frozen"/>
      <selection pane="topLeft" activeCell="A1" sqref="A1"/>
      <selection pane="bottomLeft" activeCell="I65" sqref="A1:I65"/>
    </sheetView>
  </sheetViews>
  <sheetFormatPr defaultColWidth="13.16015625" defaultRowHeight="9" customHeight="1"/>
  <cols>
    <col min="1" max="1" width="7.33203125" style="2" customWidth="1"/>
    <col min="2" max="2" width="11.33203125" style="2" customWidth="1"/>
    <col min="3" max="3" width="18.16015625" style="2" customWidth="1"/>
    <col min="4" max="4" width="54.83203125" style="2" customWidth="1"/>
    <col min="5" max="5" width="6.33203125" style="2" customWidth="1"/>
    <col min="6" max="6" width="16.66015625" style="2" customWidth="1"/>
    <col min="7" max="7" width="19.33203125" style="175" customWidth="1"/>
    <col min="8" max="8" width="22.33203125" style="175" customWidth="1"/>
    <col min="9" max="16384" width="13.16015625" style="1" customWidth="1"/>
  </cols>
  <sheetData>
    <row r="1" spans="1:8" s="2" customFormat="1" ht="27" customHeight="1">
      <c r="A1" s="231" t="s">
        <v>0</v>
      </c>
      <c r="B1" s="231"/>
      <c r="C1" s="231"/>
      <c r="D1" s="231"/>
      <c r="E1" s="231"/>
      <c r="F1" s="231"/>
      <c r="G1" s="231"/>
      <c r="H1" s="231"/>
    </row>
    <row r="2" spans="1:8" ht="12">
      <c r="A2" s="183" t="s">
        <v>216</v>
      </c>
      <c r="B2" s="183"/>
      <c r="C2" s="183"/>
      <c r="D2" s="183"/>
      <c r="E2" s="183"/>
      <c r="F2" s="183"/>
      <c r="G2" s="183"/>
      <c r="H2" s="195"/>
    </row>
    <row r="3" spans="1:8" ht="12">
      <c r="A3" s="3" t="s">
        <v>217</v>
      </c>
      <c r="B3" s="3"/>
      <c r="C3" s="3"/>
      <c r="D3" s="3"/>
      <c r="E3" s="3"/>
      <c r="F3" s="3"/>
      <c r="G3" s="3"/>
      <c r="H3" s="2"/>
    </row>
    <row r="4" spans="1:8" ht="12">
      <c r="A4" s="4"/>
      <c r="B4" s="3"/>
      <c r="C4" s="4"/>
      <c r="D4" s="3"/>
      <c r="E4" s="3"/>
      <c r="F4" s="3"/>
      <c r="G4" s="3"/>
      <c r="H4" s="2"/>
    </row>
    <row r="5" spans="1:8" ht="9.75">
      <c r="A5" s="185"/>
      <c r="B5" s="186"/>
      <c r="C5" s="187"/>
      <c r="D5" s="186"/>
      <c r="E5" s="188"/>
      <c r="F5" s="189"/>
      <c r="G5" s="189"/>
      <c r="H5" s="2"/>
    </row>
    <row r="6" spans="1:8" ht="11.25">
      <c r="A6" s="7" t="s">
        <v>204</v>
      </c>
      <c r="B6" s="7"/>
      <c r="C6" s="7" t="s">
        <v>209</v>
      </c>
      <c r="D6" s="7"/>
      <c r="E6" s="7"/>
      <c r="F6" s="7"/>
      <c r="G6" s="7"/>
      <c r="H6" s="2"/>
    </row>
    <row r="7" spans="1:8" ht="11.25">
      <c r="A7" s="7" t="s">
        <v>203</v>
      </c>
      <c r="B7" s="7"/>
      <c r="C7" s="190" t="s">
        <v>222</v>
      </c>
      <c r="D7" s="7"/>
      <c r="E7" s="7"/>
      <c r="F7" s="7" t="s">
        <v>219</v>
      </c>
      <c r="G7" s="7"/>
      <c r="H7" s="2"/>
    </row>
    <row r="8" spans="1:8" ht="11.25" customHeight="1">
      <c r="A8" s="194" t="s">
        <v>202</v>
      </c>
      <c r="B8" s="191"/>
      <c r="C8" s="232" t="s">
        <v>207</v>
      </c>
      <c r="D8" s="232"/>
      <c r="E8" s="192"/>
      <c r="F8" s="193"/>
      <c r="G8" s="7"/>
      <c r="H8" s="2"/>
    </row>
    <row r="9" spans="1:8" s="2" customFormat="1" ht="6" customHeight="1">
      <c r="A9" s="8"/>
      <c r="B9" s="9"/>
      <c r="C9" s="8"/>
      <c r="D9" s="9"/>
      <c r="E9" s="9"/>
      <c r="F9" s="9"/>
      <c r="G9" s="169"/>
      <c r="H9" s="169"/>
    </row>
    <row r="10" spans="1:8" s="2" customFormat="1" ht="26.25" customHeight="1">
      <c r="A10" s="10" t="s">
        <v>1</v>
      </c>
      <c r="B10" s="10" t="s">
        <v>2</v>
      </c>
      <c r="C10" s="10" t="s">
        <v>3</v>
      </c>
      <c r="D10" s="10" t="s">
        <v>4</v>
      </c>
      <c r="E10" s="10" t="s">
        <v>5</v>
      </c>
      <c r="F10" s="10" t="s">
        <v>6</v>
      </c>
      <c r="G10" s="170" t="s">
        <v>7</v>
      </c>
      <c r="H10" s="170" t="s">
        <v>8</v>
      </c>
    </row>
    <row r="11" spans="1:8" s="2" customFormat="1" ht="12.75" customHeight="1" hidden="1">
      <c r="A11" s="10" t="s">
        <v>9</v>
      </c>
      <c r="B11" s="10" t="s">
        <v>10</v>
      </c>
      <c r="C11" s="10" t="s">
        <v>11</v>
      </c>
      <c r="D11" s="10" t="s">
        <v>12</v>
      </c>
      <c r="E11" s="10" t="s">
        <v>13</v>
      </c>
      <c r="F11" s="10" t="s">
        <v>14</v>
      </c>
      <c r="G11" s="170" t="s">
        <v>15</v>
      </c>
      <c r="H11" s="170" t="s">
        <v>16</v>
      </c>
    </row>
    <row r="12" spans="1:8" s="2" customFormat="1" ht="5.25" customHeight="1">
      <c r="A12" s="5"/>
      <c r="B12" s="6"/>
      <c r="C12" s="6"/>
      <c r="D12" s="6"/>
      <c r="E12" s="6"/>
      <c r="F12" s="6"/>
      <c r="G12" s="168"/>
      <c r="H12" s="168"/>
    </row>
    <row r="13" spans="1:8" s="2" customFormat="1" ht="9" customHeight="1">
      <c r="A13" s="11"/>
      <c r="B13" s="6"/>
      <c r="C13" s="6"/>
      <c r="D13" s="6"/>
      <c r="E13" s="6"/>
      <c r="F13" s="6"/>
      <c r="G13" s="168"/>
      <c r="H13" s="168"/>
    </row>
    <row r="14" spans="1:8" s="2" customFormat="1" ht="30" customHeight="1">
      <c r="A14" s="12"/>
      <c r="B14" s="13"/>
      <c r="C14" s="13" t="s">
        <v>17</v>
      </c>
      <c r="D14" s="13" t="s">
        <v>18</v>
      </c>
      <c r="E14" s="13"/>
      <c r="F14" s="14"/>
      <c r="G14" s="171"/>
      <c r="H14" s="171">
        <f>H15+H19+H22+H27</f>
        <v>0</v>
      </c>
    </row>
    <row r="15" spans="1:8" s="2" customFormat="1" ht="27.75" customHeight="1">
      <c r="A15" s="12"/>
      <c r="B15" s="13"/>
      <c r="C15" s="13" t="s">
        <v>14</v>
      </c>
      <c r="D15" s="13" t="s">
        <v>19</v>
      </c>
      <c r="E15" s="13"/>
      <c r="F15" s="14"/>
      <c r="G15" s="171"/>
      <c r="H15" s="171">
        <f>SUM(H16:H18)</f>
        <v>0</v>
      </c>
    </row>
    <row r="16" spans="1:8" s="2" customFormat="1" ht="21" customHeight="1">
      <c r="A16" s="15">
        <v>1</v>
      </c>
      <c r="B16" s="16" t="s">
        <v>20</v>
      </c>
      <c r="C16" s="16" t="s">
        <v>21</v>
      </c>
      <c r="D16" s="16" t="s">
        <v>22</v>
      </c>
      <c r="E16" s="16" t="s">
        <v>23</v>
      </c>
      <c r="F16" s="17">
        <v>11.062</v>
      </c>
      <c r="G16" s="176"/>
      <c r="H16" s="172">
        <f>F16*G16</f>
        <v>0</v>
      </c>
    </row>
    <row r="17" spans="1:8" s="2" customFormat="1" ht="21" customHeight="1">
      <c r="A17" s="15">
        <v>2</v>
      </c>
      <c r="B17" s="16" t="s">
        <v>20</v>
      </c>
      <c r="C17" s="16" t="s">
        <v>24</v>
      </c>
      <c r="D17" s="16" t="s">
        <v>25</v>
      </c>
      <c r="E17" s="16" t="s">
        <v>26</v>
      </c>
      <c r="F17" s="17">
        <v>109.26</v>
      </c>
      <c r="G17" s="176"/>
      <c r="H17" s="172">
        <f>F17*G17</f>
        <v>0</v>
      </c>
    </row>
    <row r="18" spans="1:8" s="2" customFormat="1" ht="21" customHeight="1">
      <c r="A18" s="15">
        <v>3</v>
      </c>
      <c r="B18" s="16" t="s">
        <v>20</v>
      </c>
      <c r="C18" s="16" t="s">
        <v>27</v>
      </c>
      <c r="D18" s="16" t="s">
        <v>28</v>
      </c>
      <c r="E18" s="16" t="s">
        <v>29</v>
      </c>
      <c r="F18" s="17">
        <v>2</v>
      </c>
      <c r="G18" s="176"/>
      <c r="H18" s="172">
        <f>F18*G18</f>
        <v>0</v>
      </c>
    </row>
    <row r="19" spans="1:8" s="2" customFormat="1" ht="27.75" customHeight="1">
      <c r="A19" s="12"/>
      <c r="B19" s="13"/>
      <c r="C19" s="13" t="s">
        <v>30</v>
      </c>
      <c r="D19" s="13" t="s">
        <v>31</v>
      </c>
      <c r="E19" s="13"/>
      <c r="F19" s="14"/>
      <c r="G19" s="171"/>
      <c r="H19" s="171">
        <f>SUM(H20:H21)</f>
        <v>0</v>
      </c>
    </row>
    <row r="20" spans="1:8" s="2" customFormat="1" ht="21" customHeight="1">
      <c r="A20" s="15">
        <v>4</v>
      </c>
      <c r="B20" s="16" t="s">
        <v>32</v>
      </c>
      <c r="C20" s="16" t="s">
        <v>33</v>
      </c>
      <c r="D20" s="16" t="s">
        <v>34</v>
      </c>
      <c r="E20" s="16" t="s">
        <v>35</v>
      </c>
      <c r="F20" s="17">
        <v>1.926</v>
      </c>
      <c r="G20" s="176"/>
      <c r="H20" s="172">
        <f>F20*G20</f>
        <v>0</v>
      </c>
    </row>
    <row r="21" spans="1:8" s="2" customFormat="1" ht="21" customHeight="1">
      <c r="A21" s="15">
        <v>5</v>
      </c>
      <c r="B21" s="16" t="s">
        <v>32</v>
      </c>
      <c r="C21" s="16" t="s">
        <v>36</v>
      </c>
      <c r="D21" s="16" t="s">
        <v>37</v>
      </c>
      <c r="E21" s="16" t="s">
        <v>23</v>
      </c>
      <c r="F21" s="17">
        <v>5.4</v>
      </c>
      <c r="G21" s="176"/>
      <c r="H21" s="172">
        <f>F21*G21</f>
        <v>0</v>
      </c>
    </row>
    <row r="22" spans="1:8" s="2" customFormat="1" ht="27.75" customHeight="1">
      <c r="A22" s="12"/>
      <c r="B22" s="13"/>
      <c r="C22" s="13" t="s">
        <v>38</v>
      </c>
      <c r="D22" s="13" t="s">
        <v>39</v>
      </c>
      <c r="E22" s="13"/>
      <c r="F22" s="14"/>
      <c r="G22" s="171"/>
      <c r="H22" s="171">
        <f>SUM(H23:H26)</f>
        <v>0</v>
      </c>
    </row>
    <row r="23" spans="1:8" s="2" customFormat="1" ht="21" customHeight="1">
      <c r="A23" s="15">
        <v>6</v>
      </c>
      <c r="B23" s="16" t="s">
        <v>32</v>
      </c>
      <c r="C23" s="16" t="s">
        <v>40</v>
      </c>
      <c r="D23" s="16" t="s">
        <v>41</v>
      </c>
      <c r="E23" s="16" t="s">
        <v>42</v>
      </c>
      <c r="F23" s="17">
        <v>8.166</v>
      </c>
      <c r="G23" s="176"/>
      <c r="H23" s="172">
        <f>F23*G23</f>
        <v>0</v>
      </c>
    </row>
    <row r="24" spans="1:8" s="2" customFormat="1" ht="21" customHeight="1">
      <c r="A24" s="15">
        <v>7</v>
      </c>
      <c r="B24" s="16" t="s">
        <v>32</v>
      </c>
      <c r="C24" s="16" t="s">
        <v>43</v>
      </c>
      <c r="D24" s="16" t="s">
        <v>44</v>
      </c>
      <c r="E24" s="16" t="s">
        <v>42</v>
      </c>
      <c r="F24" s="17">
        <v>8.166</v>
      </c>
      <c r="G24" s="176"/>
      <c r="H24" s="172">
        <f>F24*G24</f>
        <v>0</v>
      </c>
    </row>
    <row r="25" spans="1:8" s="2" customFormat="1" ht="21" customHeight="1">
      <c r="A25" s="15">
        <v>8</v>
      </c>
      <c r="B25" s="16" t="s">
        <v>32</v>
      </c>
      <c r="C25" s="16" t="s">
        <v>45</v>
      </c>
      <c r="D25" s="16" t="s">
        <v>46</v>
      </c>
      <c r="E25" s="16" t="s">
        <v>42</v>
      </c>
      <c r="F25" s="17">
        <v>195.984</v>
      </c>
      <c r="G25" s="176"/>
      <c r="H25" s="172">
        <f>F25*G25</f>
        <v>0</v>
      </c>
    </row>
    <row r="26" spans="1:8" s="2" customFormat="1" ht="21" customHeight="1">
      <c r="A26" s="15">
        <v>9</v>
      </c>
      <c r="B26" s="16" t="s">
        <v>32</v>
      </c>
      <c r="C26" s="16" t="s">
        <v>47</v>
      </c>
      <c r="D26" s="16" t="s">
        <v>48</v>
      </c>
      <c r="E26" s="16" t="s">
        <v>42</v>
      </c>
      <c r="F26" s="17">
        <v>8.166</v>
      </c>
      <c r="G26" s="176"/>
      <c r="H26" s="172">
        <f>F26*G26</f>
        <v>0</v>
      </c>
    </row>
    <row r="27" spans="1:8" s="2" customFormat="1" ht="27.75" customHeight="1">
      <c r="A27" s="12"/>
      <c r="B27" s="13"/>
      <c r="C27" s="13" t="s">
        <v>49</v>
      </c>
      <c r="D27" s="13" t="s">
        <v>50</v>
      </c>
      <c r="E27" s="13"/>
      <c r="F27" s="14"/>
      <c r="G27" s="171"/>
      <c r="H27" s="171">
        <f>SUM(H28)</f>
        <v>0</v>
      </c>
    </row>
    <row r="28" spans="1:8" s="2" customFormat="1" ht="12" customHeight="1">
      <c r="A28" s="15">
        <v>10</v>
      </c>
      <c r="B28" s="16" t="s">
        <v>51</v>
      </c>
      <c r="C28" s="16" t="s">
        <v>52</v>
      </c>
      <c r="D28" s="16" t="s">
        <v>53</v>
      </c>
      <c r="E28" s="16" t="s">
        <v>42</v>
      </c>
      <c r="F28" s="17">
        <v>1.232</v>
      </c>
      <c r="G28" s="176"/>
      <c r="H28" s="172">
        <f>F28*G28</f>
        <v>0</v>
      </c>
    </row>
    <row r="29" spans="1:8" s="2" customFormat="1" ht="9" customHeight="1">
      <c r="A29" s="11"/>
      <c r="B29" s="6"/>
      <c r="C29" s="6"/>
      <c r="D29" s="6"/>
      <c r="E29" s="6"/>
      <c r="F29" s="6"/>
      <c r="G29" s="168"/>
      <c r="H29" s="168"/>
    </row>
    <row r="30" spans="1:8" s="2" customFormat="1" ht="30" customHeight="1">
      <c r="A30" s="12"/>
      <c r="B30" s="13"/>
      <c r="C30" s="13" t="s">
        <v>54</v>
      </c>
      <c r="D30" s="13" t="s">
        <v>55</v>
      </c>
      <c r="E30" s="13"/>
      <c r="F30" s="14"/>
      <c r="G30" s="171"/>
      <c r="H30" s="171">
        <f>H31+H34+H56</f>
        <v>0</v>
      </c>
    </row>
    <row r="31" spans="1:8" s="2" customFormat="1" ht="27.75" customHeight="1">
      <c r="A31" s="12"/>
      <c r="B31" s="13"/>
      <c r="C31" s="13" t="s">
        <v>56</v>
      </c>
      <c r="D31" s="13" t="s">
        <v>57</v>
      </c>
      <c r="E31" s="13"/>
      <c r="F31" s="14"/>
      <c r="G31" s="171"/>
      <c r="H31" s="171">
        <f>SUM(H32:H33)</f>
        <v>0</v>
      </c>
    </row>
    <row r="32" spans="1:8" s="2" customFormat="1" ht="21" customHeight="1">
      <c r="A32" s="15">
        <v>11</v>
      </c>
      <c r="B32" s="16" t="s">
        <v>56</v>
      </c>
      <c r="C32" s="16" t="s">
        <v>58</v>
      </c>
      <c r="D32" s="16" t="s">
        <v>59</v>
      </c>
      <c r="E32" s="16" t="s">
        <v>26</v>
      </c>
      <c r="F32" s="17">
        <v>9.3</v>
      </c>
      <c r="G32" s="176"/>
      <c r="H32" s="172">
        <f>F32*G32</f>
        <v>0</v>
      </c>
    </row>
    <row r="33" spans="1:8" s="2" customFormat="1" ht="21" customHeight="1">
      <c r="A33" s="15">
        <v>12</v>
      </c>
      <c r="B33" s="16" t="s">
        <v>56</v>
      </c>
      <c r="C33" s="16" t="s">
        <v>60</v>
      </c>
      <c r="D33" s="16" t="s">
        <v>61</v>
      </c>
      <c r="E33" s="16" t="s">
        <v>62</v>
      </c>
      <c r="F33" s="17">
        <v>1.67</v>
      </c>
      <c r="G33" s="176"/>
      <c r="H33" s="172">
        <f>F33*G33</f>
        <v>0</v>
      </c>
    </row>
    <row r="34" spans="1:8" s="2" customFormat="1" ht="27.75" customHeight="1">
      <c r="A34" s="12"/>
      <c r="B34" s="13"/>
      <c r="C34" s="13" t="s">
        <v>63</v>
      </c>
      <c r="D34" s="13" t="s">
        <v>64</v>
      </c>
      <c r="E34" s="13"/>
      <c r="F34" s="14"/>
      <c r="G34" s="171"/>
      <c r="H34" s="171">
        <f>SUM(H35:H55)</f>
        <v>0</v>
      </c>
    </row>
    <row r="35" spans="1:8" s="2" customFormat="1" ht="21" customHeight="1">
      <c r="A35" s="15">
        <v>13</v>
      </c>
      <c r="B35" s="16" t="s">
        <v>63</v>
      </c>
      <c r="C35" s="16" t="s">
        <v>65</v>
      </c>
      <c r="D35" s="16" t="s">
        <v>66</v>
      </c>
      <c r="E35" s="16" t="s">
        <v>23</v>
      </c>
      <c r="F35" s="17">
        <v>21.879</v>
      </c>
      <c r="G35" s="176"/>
      <c r="H35" s="172">
        <f>F35*G35</f>
        <v>0</v>
      </c>
    </row>
    <row r="36" spans="1:8" s="2" customFormat="1" ht="30.75" customHeight="1">
      <c r="A36" s="18">
        <v>14</v>
      </c>
      <c r="B36" s="19" t="s">
        <v>67</v>
      </c>
      <c r="C36" s="19" t="s">
        <v>68</v>
      </c>
      <c r="D36" s="19" t="s">
        <v>69</v>
      </c>
      <c r="E36" s="19" t="s">
        <v>29</v>
      </c>
      <c r="F36" s="20">
        <v>6</v>
      </c>
      <c r="G36" s="177"/>
      <c r="H36" s="172">
        <f aca="true" t="shared" si="0" ref="H36:H55">F36*G36</f>
        <v>0</v>
      </c>
    </row>
    <row r="37" spans="1:8" s="2" customFormat="1" ht="12" customHeight="1">
      <c r="A37" s="15">
        <v>15</v>
      </c>
      <c r="B37" s="16" t="s">
        <v>63</v>
      </c>
      <c r="C37" s="16" t="s">
        <v>70</v>
      </c>
      <c r="D37" s="16" t="s">
        <v>71</v>
      </c>
      <c r="E37" s="16" t="s">
        <v>23</v>
      </c>
      <c r="F37" s="17">
        <v>21.879</v>
      </c>
      <c r="G37" s="176"/>
      <c r="H37" s="172">
        <f t="shared" si="0"/>
        <v>0</v>
      </c>
    </row>
    <row r="38" spans="1:8" s="2" customFormat="1" ht="21" customHeight="1">
      <c r="A38" s="15">
        <v>16</v>
      </c>
      <c r="B38" s="16" t="s">
        <v>63</v>
      </c>
      <c r="C38" s="16" t="s">
        <v>72</v>
      </c>
      <c r="D38" s="16" t="s">
        <v>73</v>
      </c>
      <c r="E38" s="16" t="s">
        <v>29</v>
      </c>
      <c r="F38" s="17">
        <v>3</v>
      </c>
      <c r="G38" s="176"/>
      <c r="H38" s="172">
        <f t="shared" si="0"/>
        <v>0</v>
      </c>
    </row>
    <row r="39" spans="1:8" s="2" customFormat="1" ht="40.5" customHeight="1">
      <c r="A39" s="18">
        <v>17</v>
      </c>
      <c r="B39" s="19" t="s">
        <v>67</v>
      </c>
      <c r="C39" s="19" t="s">
        <v>74</v>
      </c>
      <c r="D39" s="19" t="s">
        <v>75</v>
      </c>
      <c r="E39" s="19" t="s">
        <v>29</v>
      </c>
      <c r="F39" s="20">
        <v>1</v>
      </c>
      <c r="G39" s="177"/>
      <c r="H39" s="172">
        <f t="shared" si="0"/>
        <v>0</v>
      </c>
    </row>
    <row r="40" spans="1:8" s="2" customFormat="1" ht="40.5" customHeight="1">
      <c r="A40" s="18">
        <v>18</v>
      </c>
      <c r="B40" s="19" t="s">
        <v>67</v>
      </c>
      <c r="C40" s="19" t="s">
        <v>76</v>
      </c>
      <c r="D40" s="19" t="s">
        <v>77</v>
      </c>
      <c r="E40" s="19" t="s">
        <v>29</v>
      </c>
      <c r="F40" s="20">
        <v>1</v>
      </c>
      <c r="G40" s="177"/>
      <c r="H40" s="172">
        <f t="shared" si="0"/>
        <v>0</v>
      </c>
    </row>
    <row r="41" spans="1:8" s="2" customFormat="1" ht="30.75" customHeight="1">
      <c r="A41" s="15">
        <v>19</v>
      </c>
      <c r="B41" s="16" t="s">
        <v>63</v>
      </c>
      <c r="C41" s="16" t="s">
        <v>78</v>
      </c>
      <c r="D41" s="16" t="s">
        <v>79</v>
      </c>
      <c r="E41" s="16" t="s">
        <v>29</v>
      </c>
      <c r="F41" s="17">
        <v>1</v>
      </c>
      <c r="G41" s="176"/>
      <c r="H41" s="172">
        <f t="shared" si="0"/>
        <v>0</v>
      </c>
    </row>
    <row r="42" spans="1:8" s="2" customFormat="1" ht="30.75" customHeight="1">
      <c r="A42" s="18">
        <v>20</v>
      </c>
      <c r="B42" s="19" t="s">
        <v>67</v>
      </c>
      <c r="C42" s="19" t="s">
        <v>80</v>
      </c>
      <c r="D42" s="19" t="s">
        <v>81</v>
      </c>
      <c r="E42" s="19" t="s">
        <v>29</v>
      </c>
      <c r="F42" s="20">
        <v>1</v>
      </c>
      <c r="G42" s="177"/>
      <c r="H42" s="172">
        <f t="shared" si="0"/>
        <v>0</v>
      </c>
    </row>
    <row r="43" spans="1:8" s="2" customFormat="1" ht="12" customHeight="1">
      <c r="A43" s="15">
        <v>21</v>
      </c>
      <c r="B43" s="16" t="s">
        <v>63</v>
      </c>
      <c r="C43" s="16" t="s">
        <v>82</v>
      </c>
      <c r="D43" s="16" t="s">
        <v>83</v>
      </c>
      <c r="E43" s="16" t="s">
        <v>29</v>
      </c>
      <c r="F43" s="17">
        <v>4</v>
      </c>
      <c r="G43" s="176"/>
      <c r="H43" s="172">
        <f t="shared" si="0"/>
        <v>0</v>
      </c>
    </row>
    <row r="44" spans="1:8" s="2" customFormat="1" ht="12" customHeight="1">
      <c r="A44" s="18">
        <v>22</v>
      </c>
      <c r="B44" s="19" t="s">
        <v>84</v>
      </c>
      <c r="C44" s="19" t="s">
        <v>85</v>
      </c>
      <c r="D44" s="19" t="s">
        <v>86</v>
      </c>
      <c r="E44" s="19" t="s">
        <v>29</v>
      </c>
      <c r="F44" s="20">
        <v>1</v>
      </c>
      <c r="G44" s="177"/>
      <c r="H44" s="172">
        <f t="shared" si="0"/>
        <v>0</v>
      </c>
    </row>
    <row r="45" spans="1:8" s="2" customFormat="1" ht="12" customHeight="1">
      <c r="A45" s="15">
        <v>23</v>
      </c>
      <c r="B45" s="16" t="s">
        <v>63</v>
      </c>
      <c r="C45" s="16" t="s">
        <v>87</v>
      </c>
      <c r="D45" s="16" t="s">
        <v>88</v>
      </c>
      <c r="E45" s="16" t="s">
        <v>29</v>
      </c>
      <c r="F45" s="17">
        <v>2</v>
      </c>
      <c r="G45" s="176"/>
      <c r="H45" s="172">
        <f t="shared" si="0"/>
        <v>0</v>
      </c>
    </row>
    <row r="46" spans="1:8" s="2" customFormat="1" ht="12" customHeight="1">
      <c r="A46" s="18">
        <v>24</v>
      </c>
      <c r="B46" s="19" t="s">
        <v>84</v>
      </c>
      <c r="C46" s="19" t="s">
        <v>89</v>
      </c>
      <c r="D46" s="19" t="s">
        <v>90</v>
      </c>
      <c r="E46" s="19" t="s">
        <v>29</v>
      </c>
      <c r="F46" s="20">
        <v>2</v>
      </c>
      <c r="G46" s="177"/>
      <c r="H46" s="172">
        <f t="shared" si="0"/>
        <v>0</v>
      </c>
    </row>
    <row r="47" spans="1:8" s="2" customFormat="1" ht="12" customHeight="1">
      <c r="A47" s="15">
        <v>25</v>
      </c>
      <c r="B47" s="16" t="s">
        <v>91</v>
      </c>
      <c r="C47" s="16" t="s">
        <v>92</v>
      </c>
      <c r="D47" s="16" t="s">
        <v>93</v>
      </c>
      <c r="E47" s="16" t="s">
        <v>94</v>
      </c>
      <c r="F47" s="17">
        <v>1</v>
      </c>
      <c r="G47" s="176"/>
      <c r="H47" s="172">
        <f t="shared" si="0"/>
        <v>0</v>
      </c>
    </row>
    <row r="48" spans="1:8" s="2" customFormat="1" ht="21" customHeight="1">
      <c r="A48" s="15">
        <v>26</v>
      </c>
      <c r="B48" s="16" t="s">
        <v>63</v>
      </c>
      <c r="C48" s="16" t="s">
        <v>95</v>
      </c>
      <c r="D48" s="16" t="s">
        <v>96</v>
      </c>
      <c r="E48" s="16" t="s">
        <v>29</v>
      </c>
      <c r="F48" s="17">
        <v>1</v>
      </c>
      <c r="G48" s="176"/>
      <c r="H48" s="172">
        <f t="shared" si="0"/>
        <v>0</v>
      </c>
    </row>
    <row r="49" spans="1:8" s="2" customFormat="1" ht="21" customHeight="1">
      <c r="A49" s="15">
        <v>27</v>
      </c>
      <c r="B49" s="16" t="s">
        <v>63</v>
      </c>
      <c r="C49" s="16" t="s">
        <v>97</v>
      </c>
      <c r="D49" s="16" t="s">
        <v>98</v>
      </c>
      <c r="E49" s="16" t="s">
        <v>29</v>
      </c>
      <c r="F49" s="17">
        <v>6</v>
      </c>
      <c r="G49" s="176"/>
      <c r="H49" s="172">
        <f t="shared" si="0"/>
        <v>0</v>
      </c>
    </row>
    <row r="50" spans="1:8" s="2" customFormat="1" ht="21" customHeight="1">
      <c r="A50" s="18">
        <v>28</v>
      </c>
      <c r="B50" s="19" t="s">
        <v>99</v>
      </c>
      <c r="C50" s="19" t="s">
        <v>100</v>
      </c>
      <c r="D50" s="19" t="s">
        <v>101</v>
      </c>
      <c r="E50" s="19" t="s">
        <v>26</v>
      </c>
      <c r="F50" s="20">
        <v>10.23</v>
      </c>
      <c r="G50" s="177"/>
      <c r="H50" s="172">
        <f t="shared" si="0"/>
        <v>0</v>
      </c>
    </row>
    <row r="51" spans="1:8" s="2" customFormat="1" ht="21" customHeight="1">
      <c r="A51" s="15">
        <v>29</v>
      </c>
      <c r="B51" s="16" t="s">
        <v>102</v>
      </c>
      <c r="C51" s="16" t="s">
        <v>103</v>
      </c>
      <c r="D51" s="16" t="s">
        <v>104</v>
      </c>
      <c r="E51" s="16" t="s">
        <v>29</v>
      </c>
      <c r="F51" s="17">
        <v>2</v>
      </c>
      <c r="G51" s="176"/>
      <c r="H51" s="172">
        <f t="shared" si="0"/>
        <v>0</v>
      </c>
    </row>
    <row r="52" spans="1:8" s="2" customFormat="1" ht="21" customHeight="1">
      <c r="A52" s="18">
        <v>30</v>
      </c>
      <c r="B52" s="19" t="s">
        <v>67</v>
      </c>
      <c r="C52" s="19" t="s">
        <v>105</v>
      </c>
      <c r="D52" s="19" t="s">
        <v>106</v>
      </c>
      <c r="E52" s="19" t="s">
        <v>29</v>
      </c>
      <c r="F52" s="20">
        <v>2</v>
      </c>
      <c r="G52" s="177"/>
      <c r="H52" s="172">
        <f t="shared" si="0"/>
        <v>0</v>
      </c>
    </row>
    <row r="53" spans="1:8" s="2" customFormat="1" ht="21" customHeight="1">
      <c r="A53" s="15">
        <v>31</v>
      </c>
      <c r="B53" s="16" t="s">
        <v>63</v>
      </c>
      <c r="C53" s="16" t="s">
        <v>107</v>
      </c>
      <c r="D53" s="16" t="s">
        <v>108</v>
      </c>
      <c r="E53" s="16" t="s">
        <v>29</v>
      </c>
      <c r="F53" s="17">
        <v>1</v>
      </c>
      <c r="G53" s="176"/>
      <c r="H53" s="172">
        <f t="shared" si="0"/>
        <v>0</v>
      </c>
    </row>
    <row r="54" spans="1:8" s="2" customFormat="1" ht="21" customHeight="1">
      <c r="A54" s="18">
        <v>32</v>
      </c>
      <c r="B54" s="19" t="s">
        <v>67</v>
      </c>
      <c r="C54" s="19" t="s">
        <v>109</v>
      </c>
      <c r="D54" s="19" t="s">
        <v>110</v>
      </c>
      <c r="E54" s="19" t="s">
        <v>29</v>
      </c>
      <c r="F54" s="20">
        <v>1</v>
      </c>
      <c r="G54" s="177"/>
      <c r="H54" s="172">
        <f t="shared" si="0"/>
        <v>0</v>
      </c>
    </row>
    <row r="55" spans="1:8" s="2" customFormat="1" ht="21" customHeight="1">
      <c r="A55" s="15">
        <v>33</v>
      </c>
      <c r="B55" s="16" t="s">
        <v>102</v>
      </c>
      <c r="C55" s="16" t="s">
        <v>111</v>
      </c>
      <c r="D55" s="16" t="s">
        <v>112</v>
      </c>
      <c r="E55" s="16" t="s">
        <v>62</v>
      </c>
      <c r="F55" s="17">
        <v>0.81</v>
      </c>
      <c r="G55" s="176"/>
      <c r="H55" s="172">
        <f t="shared" si="0"/>
        <v>0</v>
      </c>
    </row>
    <row r="56" spans="1:8" s="2" customFormat="1" ht="27.75" customHeight="1">
      <c r="A56" s="12"/>
      <c r="B56" s="13"/>
      <c r="C56" s="13" t="s">
        <v>113</v>
      </c>
      <c r="D56" s="13" t="s">
        <v>114</v>
      </c>
      <c r="E56" s="13"/>
      <c r="F56" s="14"/>
      <c r="G56" s="171"/>
      <c r="H56" s="171">
        <f>SUM(H57)</f>
        <v>0</v>
      </c>
    </row>
    <row r="57" spans="1:8" s="2" customFormat="1" ht="30.75" customHeight="1">
      <c r="A57" s="15">
        <v>34</v>
      </c>
      <c r="B57" s="16" t="s">
        <v>102</v>
      </c>
      <c r="C57" s="16" t="s">
        <v>115</v>
      </c>
      <c r="D57" s="16" t="s">
        <v>116</v>
      </c>
      <c r="E57" s="16" t="s">
        <v>23</v>
      </c>
      <c r="F57" s="17">
        <v>11.062</v>
      </c>
      <c r="G57" s="176"/>
      <c r="H57" s="172">
        <f>F57*G57</f>
        <v>0</v>
      </c>
    </row>
    <row r="58" spans="1:8" s="2" customFormat="1" ht="9" customHeight="1">
      <c r="A58" s="11"/>
      <c r="B58" s="6"/>
      <c r="C58" s="6"/>
      <c r="D58" s="6"/>
      <c r="E58" s="6"/>
      <c r="F58" s="6"/>
      <c r="G58" s="168"/>
      <c r="H58" s="168"/>
    </row>
    <row r="59" spans="1:8" s="2" customFormat="1" ht="30" customHeight="1">
      <c r="A59" s="12"/>
      <c r="B59" s="13"/>
      <c r="C59" s="13" t="s">
        <v>117</v>
      </c>
      <c r="D59" s="13" t="s">
        <v>118</v>
      </c>
      <c r="E59" s="13"/>
      <c r="F59" s="14"/>
      <c r="G59" s="171"/>
      <c r="H59" s="171">
        <f>H60</f>
        <v>0</v>
      </c>
    </row>
    <row r="60" spans="1:8" s="2" customFormat="1" ht="27.75" customHeight="1">
      <c r="A60" s="12"/>
      <c r="B60" s="13"/>
      <c r="C60" s="13" t="s">
        <v>119</v>
      </c>
      <c r="D60" s="13" t="s">
        <v>120</v>
      </c>
      <c r="E60" s="13"/>
      <c r="F60" s="14"/>
      <c r="G60" s="171"/>
      <c r="H60" s="171">
        <f>SUM(H61)</f>
        <v>0</v>
      </c>
    </row>
    <row r="61" spans="1:8" s="2" customFormat="1" ht="12" customHeight="1">
      <c r="A61" s="15">
        <v>35</v>
      </c>
      <c r="B61" s="16" t="s">
        <v>121</v>
      </c>
      <c r="C61" s="16" t="s">
        <v>122</v>
      </c>
      <c r="D61" s="16" t="s">
        <v>120</v>
      </c>
      <c r="E61" s="16" t="s">
        <v>123</v>
      </c>
      <c r="F61" s="17">
        <v>1</v>
      </c>
      <c r="G61" s="176"/>
      <c r="H61" s="172">
        <f>F61*G61</f>
        <v>0</v>
      </c>
    </row>
    <row r="62" spans="1:8" s="2" customFormat="1" ht="8.25" customHeight="1">
      <c r="A62" s="21"/>
      <c r="B62" s="21"/>
      <c r="C62" s="21"/>
      <c r="D62" s="21"/>
      <c r="E62" s="21"/>
      <c r="F62" s="21"/>
      <c r="G62" s="173"/>
      <c r="H62" s="173"/>
    </row>
    <row r="63" spans="1:8" s="2" customFormat="1" ht="30" customHeight="1">
      <c r="A63" s="22"/>
      <c r="B63" s="23"/>
      <c r="C63" s="23"/>
      <c r="D63" s="23" t="s">
        <v>124</v>
      </c>
      <c r="E63" s="23"/>
      <c r="F63" s="24"/>
      <c r="G63" s="174"/>
      <c r="H63" s="174">
        <f>H14+H30+H59</f>
        <v>0</v>
      </c>
    </row>
  </sheetData>
  <sheetProtection/>
  <mergeCells count="2">
    <mergeCell ref="A1:H1"/>
    <mergeCell ref="C8:D8"/>
  </mergeCells>
  <printOptions horizontalCentered="1"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77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2018-01-29T19:48:11Z</cp:lastPrinted>
  <dcterms:modified xsi:type="dcterms:W3CDTF">2018-01-29T19:51:04Z</dcterms:modified>
  <cp:category/>
  <cp:version/>
  <cp:contentType/>
  <cp:contentStatus/>
</cp:coreProperties>
</file>