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1. Krycí list rozpočtu" sheetId="1" r:id="rId1"/>
    <sheet name="2. Rekapitulace rozpočtu" sheetId="2" r:id="rId2"/>
    <sheet name="3. Rozpočet" sheetId="3" r:id="rId3"/>
  </sheets>
  <definedNames>
    <definedName name="_xlnm.Print_Titles" localSheetId="0">'1. Krycí list rozpočtu'!$1:$3</definedName>
    <definedName name="_xlnm.Print_Titles" localSheetId="1">'2. Rekapitulace rozpočtu'!$10:$12</definedName>
    <definedName name="_xlnm.Print_Titles" localSheetId="2">'3. Rozpočet'!$1:$12</definedName>
  </definedNames>
  <calcPr fullCalcOnLoad="1"/>
</workbook>
</file>

<file path=xl/sharedStrings.xml><?xml version="1.0" encoding="utf-8"?>
<sst xmlns="http://schemas.openxmlformats.org/spreadsheetml/2006/main" count="439" uniqueCount="236">
  <si>
    <t>ROZPOČET S VÝKAZEM VÝMĚR</t>
  </si>
  <si>
    <t xml:space="preserve">Objednatel:   </t>
  </si>
  <si>
    <t xml:space="preserve">Zhotovitel:   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</si>
  <si>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</si>
  <si>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</si>
  <si>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</si>
  <si>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</si>
  <si>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</si>
  <si>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</si>
  <si>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</si>
  <si>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</si>
  <si>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</si>
  <si>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</si>
  <si>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</si>
  <si>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</si>
  <si>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</si>
  <si>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</si>
  <si>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</si>
  <si>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</si>
  <si>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</si>
  <si>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</si>
  <si>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Úpravy povrchu, podlahy, osazení   </t>
  </si>
  <si>
    <t>R</t>
  </si>
  <si>
    <t>619995001</t>
  </si>
  <si>
    <t xml:space="preserve">Začištění omítek kolem oken a dveří   </t>
  </si>
  <si>
    <t>m</t>
  </si>
  <si>
    <t xml:space="preserve">   </t>
  </si>
  <si>
    <t xml:space="preserve">(2,30+1,20+2,30)*6   </t>
  </si>
  <si>
    <t xml:space="preserve">(2,20+1,20+2,20)   </t>
  </si>
  <si>
    <t xml:space="preserve">(1,20+-0,85+1,20)   </t>
  </si>
  <si>
    <t xml:space="preserve">(1,80+1,10+1,80)   </t>
  </si>
  <si>
    <t xml:space="preserve">(2,00+0,90+2,00)*2   </t>
  </si>
  <si>
    <t xml:space="preserve">(3,45+1,60+3,45)   </t>
  </si>
  <si>
    <t xml:space="preserve">Součet   </t>
  </si>
  <si>
    <t>011</t>
  </si>
  <si>
    <t>622311131</t>
  </si>
  <si>
    <t xml:space="preserve">Potažení vnějších stěn štukem   </t>
  </si>
  <si>
    <t>m2</t>
  </si>
  <si>
    <t xml:space="preserve">4,99*14,00*2   </t>
  </si>
  <si>
    <t xml:space="preserve">4,99*9,55   </t>
  </si>
  <si>
    <t xml:space="preserve">5,30*10,80*2   </t>
  </si>
  <si>
    <t xml:space="preserve">5,30*9,55   </t>
  </si>
  <si>
    <t xml:space="preserve">(9,55+5,55)*0,5*2,10   </t>
  </si>
  <si>
    <t xml:space="preserve">Mezisoučet plocha bez soklů   </t>
  </si>
  <si>
    <t xml:space="preserve">-1,20*2,30*6   </t>
  </si>
  <si>
    <t xml:space="preserve">-1,20*2,20   </t>
  </si>
  <si>
    <t xml:space="preserve">-0,85*1,20   </t>
  </si>
  <si>
    <t xml:space="preserve">-1,10*1,80   </t>
  </si>
  <si>
    <t xml:space="preserve">-0,90*2,00*2   </t>
  </si>
  <si>
    <t xml:space="preserve">-1,60*3,45   </t>
  </si>
  <si>
    <t xml:space="preserve">Mezisoučet odpočet otvorů   </t>
  </si>
  <si>
    <t xml:space="preserve">(2,30+1,20+2,30)*6*0,20   </t>
  </si>
  <si>
    <t xml:space="preserve">(2,20+1,20+2,20)*0,20   </t>
  </si>
  <si>
    <t xml:space="preserve">(1,20+-0,85+1,20)*0,20   </t>
  </si>
  <si>
    <t xml:space="preserve">(1,80+1,10+1,80)*0,50   </t>
  </si>
  <si>
    <t xml:space="preserve">(2,00+0,90+2,00)*2*0,50   </t>
  </si>
  <si>
    <t xml:space="preserve">(3,45+1,60+3,45)*0,10   </t>
  </si>
  <si>
    <t xml:space="preserve">Mezisoučet špalety   </t>
  </si>
  <si>
    <t>014</t>
  </si>
  <si>
    <t>622325103</t>
  </si>
  <si>
    <t xml:space="preserve">Oprava vnější vápenocementové hladké omítky složitosti 1 stěn v rozsahu do 50%   </t>
  </si>
  <si>
    <t>622325105R00</t>
  </si>
  <si>
    <t xml:space="preserve">Oprava podokapních říms   </t>
  </si>
  <si>
    <t xml:space="preserve">10,80+14,00+9,55+14,00+10,80   </t>
  </si>
  <si>
    <t>622821012</t>
  </si>
  <si>
    <t xml:space="preserve">Vnější sanační štuková omítka prováděná ručně   </t>
  </si>
  <si>
    <t xml:space="preserve">0,60*14,00*2   </t>
  </si>
  <si>
    <t xml:space="preserve">0,60*9,55   </t>
  </si>
  <si>
    <t xml:space="preserve">0,60*10,80*2   </t>
  </si>
  <si>
    <t xml:space="preserve">Součet sokl   </t>
  </si>
  <si>
    <t>622821031</t>
  </si>
  <si>
    <t xml:space="preserve">Vnější vyrovnávací sanační omítka prováděná ručně   </t>
  </si>
  <si>
    <t>629991001</t>
  </si>
  <si>
    <t xml:space="preserve">Zakrytí podélných ploch fólií volně položenou   </t>
  </si>
  <si>
    <t xml:space="preserve">(24,80+9,55)*2*1,00   </t>
  </si>
  <si>
    <t>629991011</t>
  </si>
  <si>
    <t xml:space="preserve">Zakrytí výplní otvorů a svislých ploch fólií přilepenou lepící páskou   </t>
  </si>
  <si>
    <t xml:space="preserve">1,20*2,30*6   </t>
  </si>
  <si>
    <t xml:space="preserve">1,20*2,20   </t>
  </si>
  <si>
    <t xml:space="preserve">0,85*1,20   </t>
  </si>
  <si>
    <t xml:space="preserve">1,10*1,80   </t>
  </si>
  <si>
    <t xml:space="preserve">0,90*2,00*2   </t>
  </si>
  <si>
    <t xml:space="preserve">1,60*3,45   </t>
  </si>
  <si>
    <t>629995101</t>
  </si>
  <si>
    <t xml:space="preserve">Očištění vnějších ploch tlakovou vodou   </t>
  </si>
  <si>
    <t>9</t>
  </si>
  <si>
    <t xml:space="preserve">Ostatní konstrukce a práce-bourání   </t>
  </si>
  <si>
    <t>003</t>
  </si>
  <si>
    <t>941211111</t>
  </si>
  <si>
    <t xml:space="preserve">Montáž lešení řadového rámového lehkého zatížení do 200 kg/m2 š do 0,9 m v do 10 m   </t>
  </si>
  <si>
    <t xml:space="preserve">Mezisoučet  sokl   </t>
  </si>
  <si>
    <t>941211211</t>
  </si>
  <si>
    <t xml:space="preserve">Příplatek k lešení řadovému rámovému lehkému š 0,9 m v do 25 m za první a ZKD den použití   </t>
  </si>
  <si>
    <t xml:space="preserve">409,545*45   </t>
  </si>
  <si>
    <t>941211811</t>
  </si>
  <si>
    <t xml:space="preserve">Demontáž lešení řadového rámového lehkého zatížení do 200 kg/m2 š do 0,9 m v do 10 m   </t>
  </si>
  <si>
    <t>013</t>
  </si>
  <si>
    <t>978015361</t>
  </si>
  <si>
    <t xml:space="preserve">Otlučení vnější vápenné nebo vápenocementové vnější omítky stupně členitosti 1 a 2 rozsahu do 50%   </t>
  </si>
  <si>
    <t>978015391</t>
  </si>
  <si>
    <t xml:space="preserve">Otlučení vnější vápenné nebo vápenocementové vnější omítky stupně členitosti 1 a 2 rozsahu do 100%   </t>
  </si>
  <si>
    <t>997</t>
  </si>
  <si>
    <t xml:space="preserve">Přesun sutě   </t>
  </si>
  <si>
    <t>997013501</t>
  </si>
  <si>
    <t xml:space="preserve">Odvoz suti a vybouraných hmot na skládku nebo meziskládku do 1 km se složením   </t>
  </si>
  <si>
    <t>t</t>
  </si>
  <si>
    <t>997013509</t>
  </si>
  <si>
    <t xml:space="preserve">Příplatek k odvozu suti a vybouraných hmot na skládku ZKD 1 km přes 1 km   </t>
  </si>
  <si>
    <t xml:space="preserve">12,683*5   </t>
  </si>
  <si>
    <t>998</t>
  </si>
  <si>
    <t xml:space="preserve">Přesun hmot   </t>
  </si>
  <si>
    <t>998011002</t>
  </si>
  <si>
    <t xml:space="preserve">Přesun hmot pro budovy zděné   </t>
  </si>
  <si>
    <t>PSV</t>
  </si>
  <si>
    <t xml:space="preserve">Práce a dodávky PSV   </t>
  </si>
  <si>
    <t>783</t>
  </si>
  <si>
    <t xml:space="preserve">Dokončovací práce - nátěry   </t>
  </si>
  <si>
    <t>783823133</t>
  </si>
  <si>
    <t xml:space="preserve">Penetrační silikátový nátěr hladkých, tenkovrstvých zrnitých nebo štukových omítek   </t>
  </si>
  <si>
    <t xml:space="preserve">353,495   </t>
  </si>
  <si>
    <t xml:space="preserve">41,220   </t>
  </si>
  <si>
    <t>783827430</t>
  </si>
  <si>
    <t xml:space="preserve">Krycí silikátový fasádní nátěr   </t>
  </si>
  <si>
    <t>764</t>
  </si>
  <si>
    <t xml:space="preserve">Konstrukce klempířské   </t>
  </si>
  <si>
    <t>764004863</t>
  </si>
  <si>
    <t xml:space="preserve">Demontáž svodu k dalšímu použití   </t>
  </si>
  <si>
    <t xml:space="preserve">5,50*4   </t>
  </si>
  <si>
    <t>764508131</t>
  </si>
  <si>
    <t xml:space="preserve">Montáž kruhového svodu   </t>
  </si>
  <si>
    <t>998764201</t>
  </si>
  <si>
    <t xml:space="preserve">Přesun hmot procentní pro konstrukce klempířské v objektech v do 6 m   </t>
  </si>
  <si>
    <t>%</t>
  </si>
  <si>
    <t>VRN1</t>
  </si>
  <si>
    <t xml:space="preserve">Vedlejší rozpočtové náklady   </t>
  </si>
  <si>
    <t>030001000</t>
  </si>
  <si>
    <t xml:space="preserve">Zařízení staveniště   </t>
  </si>
  <si>
    <t>Kč</t>
  </si>
  <si>
    <t>000</t>
  </si>
  <si>
    <t>081002000</t>
  </si>
  <si>
    <t xml:space="preserve">Doprava zaměstnanců   </t>
  </si>
  <si>
    <t>VRN4</t>
  </si>
  <si>
    <t xml:space="preserve">Kompletační činnost   </t>
  </si>
  <si>
    <t>045002000</t>
  </si>
  <si>
    <t xml:space="preserve">Celkem   </t>
  </si>
  <si>
    <t>Zvýhodnění</t>
  </si>
  <si>
    <t>Klouzavá doložka</t>
  </si>
  <si>
    <t>Dodá zadavatel</t>
  </si>
  <si>
    <t>Přípočty a odpočty</t>
  </si>
  <si>
    <t>E</t>
  </si>
  <si>
    <t>Cena s DPH</t>
  </si>
  <si>
    <t xml:space="preserve"> základní</t>
  </si>
  <si>
    <t xml:space="preserve"> snížená</t>
  </si>
  <si>
    <t>DPH celkem</t>
  </si>
  <si>
    <t>Základ daně</t>
  </si>
  <si>
    <t>DPH</t>
  </si>
  <si>
    <t>Celkem bez DPH</t>
  </si>
  <si>
    <t>D</t>
  </si>
  <si>
    <t>Projektant, Zhotovitel, Objednatel</t>
  </si>
  <si>
    <t>Ostatní náklady</t>
  </si>
  <si>
    <t>22</t>
  </si>
  <si>
    <t>Kompl. činnost</t>
  </si>
  <si>
    <t>21</t>
  </si>
  <si>
    <t>HZS</t>
  </si>
  <si>
    <t>20</t>
  </si>
  <si>
    <t>VRN (ř. 13-18)</t>
  </si>
  <si>
    <t>19</t>
  </si>
  <si>
    <t>DN (ř. 8-11)</t>
  </si>
  <si>
    <t>12</t>
  </si>
  <si>
    <t>ZRN (ř. 1-6)</t>
  </si>
  <si>
    <t>VRN z rozpočtu</t>
  </si>
  <si>
    <t>18</t>
  </si>
  <si>
    <t>Montáž</t>
  </si>
  <si>
    <t>17</t>
  </si>
  <si>
    <t>Dodávky</t>
  </si>
  <si>
    <t>"M"</t>
  </si>
  <si>
    <t xml:space="preserve">Provozní vlivy   </t>
  </si>
  <si>
    <t>16</t>
  </si>
  <si>
    <t>11</t>
  </si>
  <si>
    <t xml:space="preserve">Územní vlivy   </t>
  </si>
  <si>
    <t>15</t>
  </si>
  <si>
    <t>Kulturní památka</t>
  </si>
  <si>
    <t>10</t>
  </si>
  <si>
    <t xml:space="preserve">Projektové práce   </t>
  </si>
  <si>
    <t>14</t>
  </si>
  <si>
    <t>Bez pevné podl.</t>
  </si>
  <si>
    <t>13</t>
  </si>
  <si>
    <t>Práce přesčas</t>
  </si>
  <si>
    <t>Náklady na umístění stavby</t>
  </si>
  <si>
    <t>C</t>
  </si>
  <si>
    <t>Doplňkové náklady</t>
  </si>
  <si>
    <t>B</t>
  </si>
  <si>
    <t>Základní rozp. náklady</t>
  </si>
  <si>
    <t>A</t>
  </si>
  <si>
    <t>CZK</t>
  </si>
  <si>
    <t xml:space="preserve">                Rozpočtové náklady v</t>
  </si>
  <si>
    <t xml:space="preserve">        Náklady / 1 m.j.</t>
  </si>
  <si>
    <t xml:space="preserve">                Počet</t>
  </si>
  <si>
    <t xml:space="preserve">     Náklady / 1 m.j.</t>
  </si>
  <si>
    <t xml:space="preserve">             Počet</t>
  </si>
  <si>
    <t xml:space="preserve">    Náklady / 1 m.j.</t>
  </si>
  <si>
    <t xml:space="preserve">            Počet</t>
  </si>
  <si>
    <t xml:space="preserve">                Měrné a účelové jednotky</t>
  </si>
  <si>
    <t>CZ-CPA</t>
  </si>
  <si>
    <t>CZ-CPV</t>
  </si>
  <si>
    <t>Dne</t>
  </si>
  <si>
    <t>Rozpočet číslo</t>
  </si>
  <si>
    <t>Zpracoval</t>
  </si>
  <si>
    <t>Zhotovitel</t>
  </si>
  <si>
    <t>Projektant</t>
  </si>
  <si>
    <t>Objednatel</t>
  </si>
  <si>
    <t>DIČ</t>
  </si>
  <si>
    <t>IČ</t>
  </si>
  <si>
    <t>Místo</t>
  </si>
  <si>
    <t>EČO</t>
  </si>
  <si>
    <t>Název objektu</t>
  </si>
  <si>
    <t>JKSO</t>
  </si>
  <si>
    <t>Název stavby</t>
  </si>
  <si>
    <t>KRYCÍ LIST ROZPOČTU</t>
  </si>
  <si>
    <t>Kód</t>
  </si>
  <si>
    <t>REKAPITULACE ROZPOČTU</t>
  </si>
  <si>
    <t>Doprava zaměstnanců</t>
  </si>
  <si>
    <t>Závěrečná etapa stavebních úprav kulturního objektu „Špejchar“ čp. 29 ve Hlincích</t>
  </si>
  <si>
    <t>Obec Hlince, Hlince 44, 331 41 Kralovice</t>
  </si>
  <si>
    <t>801 4</t>
  </si>
  <si>
    <t>Stavba:   Závěrečná etapa stavebních úprav kulturního objektu „Špejchar“ čp. 29 ve Hlincích</t>
  </si>
  <si>
    <t>Celková obnova fasád „Špejcharu" čp. 29 ve Hlincích</t>
  </si>
  <si>
    <t>Objekt:   Celková obnova fasád „Špejcharu" čp. 29 ve Hlincích</t>
  </si>
  <si>
    <t>Ing. Michal Wollráb, Nádražní 782, 331 41 Kralovice                                                              Ing. Marek Soukup, Nádražní 783, 331 41 Kralovice</t>
  </si>
  <si>
    <t>2665051                                        2199572</t>
  </si>
  <si>
    <t>„Špejchar" čp. 29 ve Hlincích</t>
  </si>
  <si>
    <t>vyplní uchazeč</t>
  </si>
  <si>
    <t>1/2019</t>
  </si>
  <si>
    <t>CZ00572934</t>
  </si>
  <si>
    <r>
      <t xml:space="preserve">Zpracoval:    </t>
    </r>
    <r>
      <rPr>
        <i/>
        <sz val="9"/>
        <color indexed="40"/>
        <rFont val="Arial CE"/>
        <family val="0"/>
      </rPr>
      <t>vyplní uchazeč</t>
    </r>
  </si>
  <si>
    <t>Místo: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</si>
</sst>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##0.0;\-###0.0"/>
    <numFmt numFmtId="168" formatCode="###0;\-###0"/>
    <numFmt numFmtId="169" formatCode="0.00%;\-0.00%"/>
    <numFmt numFmtId="170" formatCode="#,##0.00_ ;\-#,##0.00\ "/>
    <numFmt numFmtId="171" formatCode="#,##0\ &quot;Kč&quot;"/>
    <numFmt numFmtId="172" formatCode="[$-405]d\.\ mmmm\ yyyy"/>
  </numFmts>
  <fonts count="6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sz val="8"/>
      <color indexed="18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sz val="7"/>
      <name val="Arial"/>
      <family val="2"/>
    </font>
    <font>
      <b/>
      <sz val="18"/>
      <color indexed="10"/>
      <name val="Arial CE"/>
      <family val="0"/>
    </font>
    <font>
      <sz val="10"/>
      <name val="MS Sans Serif"/>
      <family val="2"/>
    </font>
    <font>
      <i/>
      <sz val="9"/>
      <color indexed="4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40"/>
      <name val="Arial CE"/>
      <family val="0"/>
    </font>
    <font>
      <i/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rgb="FF00B0F0"/>
      <name val="Arial CE"/>
      <family val="0"/>
    </font>
    <font>
      <i/>
      <sz val="8"/>
      <color rgb="FF00B0F0"/>
      <name val="Arial"/>
      <family val="2"/>
    </font>
    <font>
      <i/>
      <sz val="9"/>
      <color rgb="FF00B0F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4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4" fillId="0" borderId="0" xfId="0" applyNumberFormat="1" applyFont="1" applyAlignment="1" applyProtection="1">
      <alignment horizontal="right" vertical="top"/>
      <protection/>
    </xf>
    <xf numFmtId="166" fontId="5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65" fontId="4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5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0" fontId="0" fillId="0" borderId="12" xfId="0" applyFont="1" applyBorder="1" applyAlignment="1">
      <alignment horizontal="left" vertical="top"/>
    </xf>
    <xf numFmtId="166" fontId="14" fillId="0" borderId="13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left" vertical="top"/>
    </xf>
    <xf numFmtId="0" fontId="15" fillId="0" borderId="13" xfId="0" applyFont="1" applyBorder="1" applyAlignment="1">
      <alignment horizontal="left"/>
    </xf>
    <xf numFmtId="0" fontId="15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166" fontId="14" fillId="0" borderId="19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top"/>
    </xf>
    <xf numFmtId="0" fontId="15" fillId="0" borderId="19" xfId="0" applyFont="1" applyBorder="1" applyAlignment="1">
      <alignment horizontal="left"/>
    </xf>
    <xf numFmtId="0" fontId="15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167" fontId="15" fillId="0" borderId="24" xfId="0" applyNumberFormat="1" applyFont="1" applyBorder="1" applyAlignment="1">
      <alignment horizontal="right" vertical="center"/>
    </xf>
    <xf numFmtId="0" fontId="16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top"/>
    </xf>
    <xf numFmtId="2" fontId="4" fillId="0" borderId="28" xfId="0" applyNumberFormat="1" applyFont="1" applyBorder="1" applyAlignment="1">
      <alignment horizontal="left" vertical="center"/>
    </xf>
    <xf numFmtId="2" fontId="4" fillId="0" borderId="28" xfId="0" applyNumberFormat="1" applyFont="1" applyBorder="1" applyAlignment="1">
      <alignment horizontal="right" vertical="center"/>
    </xf>
    <xf numFmtId="167" fontId="4" fillId="0" borderId="28" xfId="0" applyNumberFormat="1" applyFont="1" applyBorder="1" applyAlignment="1">
      <alignment horizontal="right" vertical="center"/>
    </xf>
    <xf numFmtId="0" fontId="18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167" fontId="4" fillId="0" borderId="20" xfId="0" applyNumberFormat="1" applyFont="1" applyBorder="1" applyAlignment="1">
      <alignment horizontal="right" vertical="center"/>
    </xf>
    <xf numFmtId="2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167" fontId="4" fillId="0" borderId="32" xfId="0" applyNumberFormat="1" applyFont="1" applyBorder="1" applyAlignment="1">
      <alignment horizontal="right" vertical="center"/>
    </xf>
    <xf numFmtId="2" fontId="4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15" fillId="0" borderId="18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left" vertical="top"/>
      <protection/>
    </xf>
    <xf numFmtId="0" fontId="15" fillId="0" borderId="0" xfId="0" applyFont="1" applyAlignment="1" applyProtection="1">
      <alignment horizontal="left" vertical="top"/>
      <protection/>
    </xf>
    <xf numFmtId="0" fontId="15" fillId="0" borderId="22" xfId="0" applyFont="1" applyBorder="1" applyAlignment="1" applyProtection="1">
      <alignment horizontal="left" vertical="top"/>
      <protection/>
    </xf>
    <xf numFmtId="0" fontId="15" fillId="0" borderId="23" xfId="0" applyFont="1" applyBorder="1" applyAlignment="1" applyProtection="1">
      <alignment horizontal="left" vertical="top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16" fillId="0" borderId="24" xfId="0" applyFont="1" applyBorder="1" applyAlignment="1" applyProtection="1">
      <alignment horizontal="left" vertical="center"/>
      <protection/>
    </xf>
    <xf numFmtId="0" fontId="18" fillId="0" borderId="34" xfId="0" applyFont="1" applyBorder="1" applyAlignment="1" applyProtection="1">
      <alignment horizontal="left" vertical="center"/>
      <protection/>
    </xf>
    <xf numFmtId="0" fontId="17" fillId="0" borderId="26" xfId="0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left" vertical="top"/>
      <protection/>
    </xf>
    <xf numFmtId="0" fontId="16" fillId="0" borderId="20" xfId="0" applyFont="1" applyBorder="1" applyAlignment="1" applyProtection="1">
      <alignment horizontal="left" vertical="center"/>
      <protection/>
    </xf>
    <xf numFmtId="0" fontId="19" fillId="0" borderId="35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top"/>
      <protection/>
    </xf>
    <xf numFmtId="0" fontId="15" fillId="0" borderId="12" xfId="0" applyFont="1" applyBorder="1" applyAlignment="1" applyProtection="1">
      <alignment horizontal="left" vertical="center"/>
      <protection/>
    </xf>
    <xf numFmtId="166" fontId="20" fillId="0" borderId="13" xfId="0" applyNumberFormat="1" applyFont="1" applyBorder="1" applyAlignment="1" applyProtection="1">
      <alignment horizontal="right" vertical="center"/>
      <protection/>
    </xf>
    <xf numFmtId="0" fontId="15" fillId="0" borderId="37" xfId="0" applyFont="1" applyBorder="1" applyAlignment="1" applyProtection="1">
      <alignment horizontal="left" vertical="center"/>
      <protection/>
    </xf>
    <xf numFmtId="0" fontId="15" fillId="0" borderId="28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15" fillId="0" borderId="38" xfId="0" applyFont="1" applyBorder="1" applyAlignment="1" applyProtection="1">
      <alignment horizontal="left" vertical="center"/>
      <protection/>
    </xf>
    <xf numFmtId="0" fontId="15" fillId="0" borderId="39" xfId="0" applyFont="1" applyBorder="1" applyAlignment="1" applyProtection="1">
      <alignment horizontal="center" vertical="center"/>
      <protection/>
    </xf>
    <xf numFmtId="168" fontId="20" fillId="0" borderId="14" xfId="0" applyNumberFormat="1" applyFont="1" applyBorder="1" applyAlignment="1" applyProtection="1">
      <alignment horizontal="right" vertical="center"/>
      <protection/>
    </xf>
    <xf numFmtId="166" fontId="20" fillId="0" borderId="40" xfId="0" applyNumberFormat="1" applyFont="1" applyBorder="1" applyAlignment="1" applyProtection="1">
      <alignment horizontal="right" vertical="center"/>
      <protection/>
    </xf>
    <xf numFmtId="0" fontId="15" fillId="0" borderId="41" xfId="0" applyFont="1" applyBorder="1" applyAlignment="1" applyProtection="1">
      <alignment horizontal="left" vertical="center"/>
      <protection/>
    </xf>
    <xf numFmtId="166" fontId="20" fillId="0" borderId="42" xfId="0" applyNumberFormat="1" applyFont="1" applyBorder="1" applyAlignment="1" applyProtection="1">
      <alignment horizontal="right" vertical="center"/>
      <protection/>
    </xf>
    <xf numFmtId="0" fontId="15" fillId="0" borderId="43" xfId="0" applyFont="1" applyBorder="1" applyAlignment="1" applyProtection="1">
      <alignment horizontal="left" vertical="center"/>
      <protection/>
    </xf>
    <xf numFmtId="0" fontId="15" fillId="0" borderId="44" xfId="0" applyFont="1" applyBorder="1" applyAlignment="1" applyProtection="1">
      <alignment horizontal="left" vertical="center"/>
      <protection/>
    </xf>
    <xf numFmtId="0" fontId="19" fillId="0" borderId="45" xfId="0" applyFont="1" applyBorder="1" applyAlignment="1" applyProtection="1">
      <alignment horizontal="left" vertic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168" fontId="14" fillId="0" borderId="41" xfId="0" applyNumberFormat="1" applyFont="1" applyBorder="1" applyAlignment="1" applyProtection="1">
      <alignment horizontal="right" vertical="center"/>
      <protection/>
    </xf>
    <xf numFmtId="164" fontId="14" fillId="0" borderId="42" xfId="0" applyNumberFormat="1" applyFont="1" applyBorder="1" applyAlignment="1" applyProtection="1">
      <alignment horizontal="right" vertical="center"/>
      <protection/>
    </xf>
    <xf numFmtId="0" fontId="15" fillId="0" borderId="47" xfId="0" applyFont="1" applyBorder="1" applyAlignment="1" applyProtection="1">
      <alignment horizontal="left" vertical="center"/>
      <protection/>
    </xf>
    <xf numFmtId="166" fontId="20" fillId="0" borderId="45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45" xfId="0" applyFont="1" applyBorder="1" applyAlignment="1" applyProtection="1">
      <alignment horizontal="left" vertical="center"/>
      <protection/>
    </xf>
    <xf numFmtId="168" fontId="14" fillId="0" borderId="44" xfId="0" applyNumberFormat="1" applyFont="1" applyBorder="1" applyAlignment="1" applyProtection="1">
      <alignment horizontal="right" vertical="center"/>
      <protection/>
    </xf>
    <xf numFmtId="164" fontId="14" fillId="0" borderId="45" xfId="0" applyNumberFormat="1" applyFont="1" applyBorder="1" applyAlignment="1" applyProtection="1">
      <alignment horizontal="right" vertical="center"/>
      <protection/>
    </xf>
    <xf numFmtId="0" fontId="15" fillId="0" borderId="48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left" vertical="center"/>
      <protection/>
    </xf>
    <xf numFmtId="169" fontId="4" fillId="0" borderId="49" xfId="0" applyNumberFormat="1" applyFont="1" applyBorder="1" applyAlignment="1" applyProtection="1">
      <alignment horizontal="righ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5" fillId="0" borderId="50" xfId="0" applyFont="1" applyBorder="1" applyAlignment="1" applyProtection="1">
      <alignment horizontal="left" vertical="center"/>
      <protection/>
    </xf>
    <xf numFmtId="0" fontId="19" fillId="0" borderId="33" xfId="0" applyFont="1" applyBorder="1" applyAlignment="1" applyProtection="1">
      <alignment horizontal="left" vertical="center"/>
      <protection/>
    </xf>
    <xf numFmtId="166" fontId="14" fillId="0" borderId="45" xfId="0" applyNumberFormat="1" applyFont="1" applyBorder="1" applyAlignment="1" applyProtection="1">
      <alignment horizontal="right" vertical="center"/>
      <protection/>
    </xf>
    <xf numFmtId="0" fontId="16" fillId="0" borderId="2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25" xfId="0" applyFont="1" applyBorder="1" applyAlignment="1" applyProtection="1">
      <alignment horizontal="left" vertical="center"/>
      <protection/>
    </xf>
    <xf numFmtId="0" fontId="16" fillId="0" borderId="34" xfId="0" applyFont="1" applyBorder="1" applyAlignment="1" applyProtection="1">
      <alignment horizontal="left" vertical="center"/>
      <protection/>
    </xf>
    <xf numFmtId="0" fontId="17" fillId="0" borderId="34" xfId="0" applyFont="1" applyBorder="1" applyAlignment="1" applyProtection="1">
      <alignment horizontal="left" vertical="center"/>
      <protection/>
    </xf>
    <xf numFmtId="0" fontId="15" fillId="0" borderId="40" xfId="0" applyFont="1" applyBorder="1" applyAlignment="1" applyProtection="1">
      <alignment horizontal="left" vertical="center"/>
      <protection/>
    </xf>
    <xf numFmtId="0" fontId="16" fillId="0" borderId="40" xfId="0" applyFont="1" applyBorder="1" applyAlignment="1" applyProtection="1">
      <alignment horizontal="left" vertical="center" wrapText="1"/>
      <protection/>
    </xf>
    <xf numFmtId="0" fontId="16" fillId="0" borderId="40" xfId="0" applyFont="1" applyBorder="1" applyAlignment="1" applyProtection="1">
      <alignment horizontal="left" vertical="center"/>
      <protection/>
    </xf>
    <xf numFmtId="0" fontId="15" fillId="0" borderId="42" xfId="0" applyFont="1" applyBorder="1" applyAlignment="1" applyProtection="1">
      <alignment horizontal="left" vertical="center"/>
      <protection/>
    </xf>
    <xf numFmtId="168" fontId="14" fillId="0" borderId="27" xfId="0" applyNumberFormat="1" applyFont="1" applyBorder="1" applyAlignment="1" applyProtection="1">
      <alignment horizontal="right" vertical="center"/>
      <protection/>
    </xf>
    <xf numFmtId="166" fontId="20" fillId="0" borderId="28" xfId="0" applyNumberFormat="1" applyFont="1" applyBorder="1" applyAlignment="1" applyProtection="1">
      <alignment horizontal="right" vertical="center"/>
      <protection/>
    </xf>
    <xf numFmtId="168" fontId="14" fillId="0" borderId="38" xfId="0" applyNumberFormat="1" applyFont="1" applyBorder="1" applyAlignment="1" applyProtection="1">
      <alignment horizontal="right" vertical="center"/>
      <protection/>
    </xf>
    <xf numFmtId="164" fontId="20" fillId="0" borderId="37" xfId="0" applyNumberFormat="1" applyFont="1" applyBorder="1" applyAlignment="1" applyProtection="1">
      <alignment horizontal="right" vertical="center"/>
      <protection/>
    </xf>
    <xf numFmtId="164" fontId="20" fillId="0" borderId="14" xfId="0" applyNumberFormat="1" applyFont="1" applyBorder="1" applyAlignment="1" applyProtection="1">
      <alignment horizontal="right" vertical="center"/>
      <protection/>
    </xf>
    <xf numFmtId="168" fontId="14" fillId="0" borderId="28" xfId="0" applyNumberFormat="1" applyFont="1" applyBorder="1" applyAlignment="1" applyProtection="1">
      <alignment horizontal="right" vertical="center"/>
      <protection/>
    </xf>
    <xf numFmtId="168" fontId="20" fillId="0" borderId="28" xfId="0" applyNumberFormat="1" applyFont="1" applyBorder="1" applyAlignment="1" applyProtection="1">
      <alignment horizontal="right" vertical="center"/>
      <protection/>
    </xf>
    <xf numFmtId="166" fontId="20" fillId="0" borderId="38" xfId="0" applyNumberFormat="1" applyFont="1" applyBorder="1" applyAlignment="1" applyProtection="1">
      <alignment horizontal="right" vertical="center"/>
      <protection/>
    </xf>
    <xf numFmtId="168" fontId="14" fillId="0" borderId="37" xfId="0" applyNumberFormat="1" applyFont="1" applyBorder="1" applyAlignment="1" applyProtection="1">
      <alignment horizontal="right" vertical="center"/>
      <protection/>
    </xf>
    <xf numFmtId="168" fontId="14" fillId="0" borderId="51" xfId="0" applyNumberFormat="1" applyFont="1" applyBorder="1" applyAlignment="1" applyProtection="1">
      <alignment horizontal="righ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15" fillId="0" borderId="26" xfId="0" applyFont="1" applyBorder="1" applyAlignment="1" applyProtection="1">
      <alignment horizontal="left" vertical="center"/>
      <protection/>
    </xf>
    <xf numFmtId="0" fontId="15" fillId="0" borderId="52" xfId="0" applyFont="1" applyBorder="1" applyAlignment="1" applyProtection="1">
      <alignment horizontal="left" vertical="center"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5" fillId="0" borderId="5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5" fillId="0" borderId="22" xfId="0" applyFont="1" applyBorder="1" applyAlignment="1" applyProtection="1">
      <alignment horizontal="left" vertical="center"/>
      <protection/>
    </xf>
    <xf numFmtId="0" fontId="21" fillId="0" borderId="57" xfId="0" applyFont="1" applyBorder="1" applyAlignment="1" applyProtection="1">
      <alignment horizontal="left" vertical="center"/>
      <protection/>
    </xf>
    <xf numFmtId="0" fontId="4" fillId="0" borderId="58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4" fillId="0" borderId="60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61" xfId="0" applyFont="1" applyBorder="1" applyAlignment="1" applyProtection="1">
      <alignment horizontal="left" vertical="center"/>
      <protection/>
    </xf>
    <xf numFmtId="0" fontId="15" fillId="0" borderId="62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0" fontId="14" fillId="0" borderId="18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14" fillId="0" borderId="21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4" fillId="0" borderId="52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0" fontId="23" fillId="0" borderId="0" xfId="0" applyFont="1" applyAlignment="1">
      <alignment horizontal="left" vertical="top"/>
    </xf>
    <xf numFmtId="0" fontId="4" fillId="0" borderId="45" xfId="0" applyFont="1" applyBorder="1" applyAlignment="1" applyProtection="1">
      <alignment horizontal="left" vertical="center"/>
      <protection/>
    </xf>
    <xf numFmtId="171" fontId="18" fillId="0" borderId="24" xfId="0" applyNumberFormat="1" applyFont="1" applyBorder="1" applyAlignment="1" applyProtection="1">
      <alignment horizontal="right" vertical="center"/>
      <protection/>
    </xf>
    <xf numFmtId="171" fontId="3" fillId="0" borderId="14" xfId="0" applyNumberFormat="1" applyFont="1" applyBorder="1" applyAlignment="1" applyProtection="1">
      <alignment horizontal="right" vertical="center"/>
      <protection/>
    </xf>
    <xf numFmtId="171" fontId="4" fillId="0" borderId="32" xfId="0" applyNumberFormat="1" applyFont="1" applyBorder="1" applyAlignment="1">
      <alignment horizontal="right" vertical="center"/>
    </xf>
    <xf numFmtId="171" fontId="4" fillId="0" borderId="20" xfId="0" applyNumberFormat="1" applyFont="1" applyBorder="1" applyAlignment="1">
      <alignment horizontal="right" vertical="center"/>
    </xf>
    <xf numFmtId="171" fontId="18" fillId="0" borderId="28" xfId="0" applyNumberFormat="1" applyFont="1" applyBorder="1" applyAlignment="1">
      <alignment horizontal="right" vertical="center"/>
    </xf>
    <xf numFmtId="166" fontId="4" fillId="22" borderId="11" xfId="0" applyNumberFormat="1" applyFont="1" applyFill="1" applyBorder="1" applyAlignment="1">
      <alignment horizontal="right"/>
    </xf>
    <xf numFmtId="166" fontId="11" fillId="22" borderId="0" xfId="0" applyNumberFormat="1" applyFont="1" applyFill="1" applyAlignment="1">
      <alignment horizontal="right"/>
    </xf>
    <xf numFmtId="14" fontId="61" fillId="0" borderId="10" xfId="0" applyNumberFormat="1" applyFont="1" applyBorder="1" applyAlignment="1" applyProtection="1">
      <alignment horizontal="left" vertical="center" wrapText="1"/>
      <protection/>
    </xf>
    <xf numFmtId="0" fontId="62" fillId="0" borderId="59" xfId="0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0" fontId="61" fillId="0" borderId="60" xfId="0" applyFont="1" applyBorder="1" applyAlignment="1" applyProtection="1">
      <alignment horizontal="left" vertical="center"/>
      <protection/>
    </xf>
    <xf numFmtId="0" fontId="63" fillId="0" borderId="0" xfId="0" applyFont="1" applyAlignment="1" applyProtection="1">
      <alignment horizontal="left" vertical="top"/>
      <protection/>
    </xf>
    <xf numFmtId="0" fontId="63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166" fontId="4" fillId="0" borderId="32" xfId="0" applyNumberFormat="1" applyFont="1" applyBorder="1" applyAlignment="1">
      <alignment horizontal="right" vertical="center"/>
    </xf>
    <xf numFmtId="166" fontId="4" fillId="0" borderId="20" xfId="0" applyNumberFormat="1" applyFont="1" applyBorder="1" applyAlignment="1">
      <alignment horizontal="right" vertical="center"/>
    </xf>
    <xf numFmtId="0" fontId="62" fillId="0" borderId="17" xfId="0" applyFont="1" applyBorder="1" applyAlignment="1" applyProtection="1">
      <alignment horizontal="left" vertical="center" wrapText="1"/>
      <protection/>
    </xf>
    <xf numFmtId="0" fontId="62" fillId="0" borderId="16" xfId="0" applyFont="1" applyBorder="1" applyAlignment="1" applyProtection="1">
      <alignment horizontal="center" vertical="center"/>
      <protection/>
    </xf>
    <xf numFmtId="0" fontId="62" fillId="0" borderId="56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49" fontId="4" fillId="0" borderId="60" xfId="0" applyNumberFormat="1" applyFont="1" applyBorder="1" applyAlignment="1" applyProtection="1">
      <alignment horizontal="left" vertical="center"/>
      <protection/>
    </xf>
    <xf numFmtId="49" fontId="4" fillId="0" borderId="59" xfId="0" applyNumberFormat="1" applyFont="1" applyBorder="1" applyAlignment="1" applyProtection="1">
      <alignment horizontal="left" vertical="center"/>
      <protection/>
    </xf>
    <xf numFmtId="0" fontId="4" fillId="0" borderId="60" xfId="0" applyFont="1" applyBorder="1" applyAlignment="1" applyProtection="1">
      <alignment horizontal="left" vertical="center" wrapText="1"/>
      <protection/>
    </xf>
    <xf numFmtId="0" fontId="4" fillId="0" borderId="59" xfId="0" applyFont="1" applyBorder="1" applyAlignment="1" applyProtection="1">
      <alignment horizontal="left" vertical="center" wrapText="1"/>
      <protection/>
    </xf>
    <xf numFmtId="0" fontId="61" fillId="0" borderId="60" xfId="0" applyFont="1" applyBorder="1" applyAlignment="1" applyProtection="1">
      <alignment horizontal="left" vertical="center"/>
      <protection/>
    </xf>
    <xf numFmtId="0" fontId="61" fillId="0" borderId="59" xfId="0" applyFont="1" applyBorder="1" applyAlignment="1" applyProtection="1">
      <alignment horizontal="left" vertical="center"/>
      <protection/>
    </xf>
    <xf numFmtId="0" fontId="61" fillId="0" borderId="10" xfId="0" applyFont="1" applyBorder="1" applyAlignment="1" applyProtection="1">
      <alignment horizontal="left" vertical="center" wrapText="1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57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55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56" xfId="0" applyFont="1" applyBorder="1" applyAlignment="1" applyProtection="1">
      <alignment horizontal="left" vertical="center" wrapText="1"/>
      <protection/>
    </xf>
    <xf numFmtId="0" fontId="4" fillId="0" borderId="58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57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55" xfId="0" applyFont="1" applyBorder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left" vertical="center" wrapText="1"/>
      <protection/>
    </xf>
    <xf numFmtId="0" fontId="61" fillId="0" borderId="0" xfId="0" applyFont="1" applyAlignment="1" applyProtection="1">
      <alignment horizontal="left" vertical="center" wrapText="1"/>
      <protection/>
    </xf>
    <xf numFmtId="0" fontId="61" fillId="0" borderId="55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E11" sqref="E11:L11"/>
    </sheetView>
  </sheetViews>
  <sheetFormatPr defaultColWidth="13.16015625" defaultRowHeight="9" customHeight="1"/>
  <cols>
    <col min="1" max="1" width="3.83203125" style="6" customWidth="1"/>
    <col min="2" max="2" width="3.16015625" style="6" customWidth="1"/>
    <col min="3" max="3" width="4.83203125" style="6" customWidth="1"/>
    <col min="4" max="4" width="13.83203125" style="6" customWidth="1"/>
    <col min="5" max="5" width="19.83203125" style="6" customWidth="1"/>
    <col min="6" max="6" width="0.65625" style="6" customWidth="1"/>
    <col min="7" max="7" width="4" style="6" customWidth="1"/>
    <col min="8" max="8" width="3.83203125" style="6" customWidth="1"/>
    <col min="9" max="9" width="15.5" style="6" customWidth="1"/>
    <col min="10" max="10" width="20.16015625" style="6" customWidth="1"/>
    <col min="11" max="11" width="0.82421875" style="6" customWidth="1"/>
    <col min="12" max="13" width="3.83203125" style="6" customWidth="1"/>
    <col min="14" max="14" width="7.16015625" style="6" customWidth="1"/>
    <col min="15" max="15" width="8.16015625" style="6" customWidth="1"/>
    <col min="16" max="16" width="15" style="6" customWidth="1"/>
    <col min="17" max="17" width="9.33203125" style="6" customWidth="1"/>
    <col min="18" max="18" width="22.33203125" style="6" customWidth="1"/>
    <col min="19" max="19" width="0.65625" style="6" customWidth="1"/>
    <col min="20" max="16384" width="13.16015625" style="1" customWidth="1"/>
  </cols>
  <sheetData>
    <row r="1" spans="1:19" s="6" customFormat="1" ht="14.25" customHeight="1">
      <c r="A1" s="185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3"/>
    </row>
    <row r="2" spans="1:19" s="6" customFormat="1" ht="21" customHeight="1">
      <c r="A2" s="182"/>
      <c r="B2" s="180"/>
      <c r="C2" s="180"/>
      <c r="D2" s="180"/>
      <c r="E2" s="180"/>
      <c r="F2" s="180"/>
      <c r="G2" s="181" t="s">
        <v>218</v>
      </c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79"/>
    </row>
    <row r="3" spans="1:19" s="6" customFormat="1" ht="14.25" customHeight="1">
      <c r="A3" s="178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6"/>
    </row>
    <row r="4" spans="1:19" s="6" customFormat="1" ht="9" customHeight="1" thickBot="1">
      <c r="A4" s="175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74"/>
    </row>
    <row r="5" spans="1:19" s="6" customFormat="1" ht="24" customHeight="1">
      <c r="A5" s="164"/>
      <c r="B5" s="120" t="s">
        <v>217</v>
      </c>
      <c r="C5" s="120"/>
      <c r="D5" s="120"/>
      <c r="E5" s="222" t="s">
        <v>222</v>
      </c>
      <c r="F5" s="223"/>
      <c r="G5" s="223"/>
      <c r="H5" s="223"/>
      <c r="I5" s="223"/>
      <c r="J5" s="223"/>
      <c r="K5" s="223"/>
      <c r="L5" s="224"/>
      <c r="M5" s="120"/>
      <c r="N5" s="120"/>
      <c r="O5" s="213" t="s">
        <v>216</v>
      </c>
      <c r="P5" s="213"/>
      <c r="Q5" s="166" t="s">
        <v>224</v>
      </c>
      <c r="R5" s="173"/>
      <c r="S5" s="160"/>
    </row>
    <row r="6" spans="1:19" s="6" customFormat="1" ht="24" customHeight="1">
      <c r="A6" s="164"/>
      <c r="B6" s="120" t="s">
        <v>215</v>
      </c>
      <c r="C6" s="120"/>
      <c r="D6" s="120"/>
      <c r="E6" s="225" t="s">
        <v>226</v>
      </c>
      <c r="F6" s="226"/>
      <c r="G6" s="226"/>
      <c r="H6" s="226"/>
      <c r="I6" s="226"/>
      <c r="J6" s="226"/>
      <c r="K6" s="226"/>
      <c r="L6" s="227"/>
      <c r="M6" s="120"/>
      <c r="N6" s="120"/>
      <c r="O6" s="213" t="s">
        <v>214</v>
      </c>
      <c r="P6" s="213"/>
      <c r="Q6" s="172"/>
      <c r="R6" s="160"/>
      <c r="S6" s="160"/>
    </row>
    <row r="7" spans="1:19" s="6" customFormat="1" ht="24" customHeight="1" thickBot="1">
      <c r="A7" s="164"/>
      <c r="B7" s="120"/>
      <c r="C7" s="120"/>
      <c r="D7" s="120"/>
      <c r="E7" s="228" t="s">
        <v>26</v>
      </c>
      <c r="F7" s="229"/>
      <c r="G7" s="229"/>
      <c r="H7" s="229"/>
      <c r="I7" s="229"/>
      <c r="J7" s="229"/>
      <c r="K7" s="229"/>
      <c r="L7" s="230"/>
      <c r="M7" s="120"/>
      <c r="N7" s="120"/>
      <c r="O7" s="213" t="s">
        <v>213</v>
      </c>
      <c r="P7" s="213"/>
      <c r="Q7" s="162" t="s">
        <v>230</v>
      </c>
      <c r="R7" s="171"/>
      <c r="S7" s="160"/>
    </row>
    <row r="8" spans="1:19" s="6" customFormat="1" ht="24" customHeight="1" thickBot="1">
      <c r="A8" s="164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213" t="s">
        <v>212</v>
      </c>
      <c r="P8" s="213"/>
      <c r="Q8" s="120" t="s">
        <v>211</v>
      </c>
      <c r="R8" s="120"/>
      <c r="S8" s="160"/>
    </row>
    <row r="9" spans="1:19" s="6" customFormat="1" ht="24" customHeight="1" thickBot="1">
      <c r="A9" s="164"/>
      <c r="B9" s="120" t="s">
        <v>210</v>
      </c>
      <c r="C9" s="120"/>
      <c r="D9" s="120"/>
      <c r="E9" s="231" t="s">
        <v>223</v>
      </c>
      <c r="F9" s="232"/>
      <c r="G9" s="232"/>
      <c r="H9" s="232"/>
      <c r="I9" s="232"/>
      <c r="J9" s="232"/>
      <c r="K9" s="232"/>
      <c r="L9" s="233"/>
      <c r="M9" s="120"/>
      <c r="N9" s="120"/>
      <c r="O9" s="214">
        <v>572934</v>
      </c>
      <c r="P9" s="215"/>
      <c r="Q9" s="170" t="s">
        <v>233</v>
      </c>
      <c r="R9" s="169"/>
      <c r="S9" s="160"/>
    </row>
    <row r="10" spans="1:19" s="6" customFormat="1" ht="24" customHeight="1" thickBot="1">
      <c r="A10" s="164"/>
      <c r="B10" s="120" t="s">
        <v>209</v>
      </c>
      <c r="C10" s="120"/>
      <c r="D10" s="120"/>
      <c r="E10" s="234" t="s">
        <v>228</v>
      </c>
      <c r="F10" s="235"/>
      <c r="G10" s="235"/>
      <c r="H10" s="235"/>
      <c r="I10" s="235"/>
      <c r="J10" s="235"/>
      <c r="K10" s="235"/>
      <c r="L10" s="236"/>
      <c r="M10" s="120"/>
      <c r="N10" s="120"/>
      <c r="O10" s="216" t="s">
        <v>229</v>
      </c>
      <c r="P10" s="217"/>
      <c r="Q10" s="170"/>
      <c r="R10" s="169"/>
      <c r="S10" s="160"/>
    </row>
    <row r="11" spans="1:19" s="6" customFormat="1" ht="24" customHeight="1" thickBot="1">
      <c r="A11" s="164"/>
      <c r="B11" s="120" t="s">
        <v>208</v>
      </c>
      <c r="C11" s="120"/>
      <c r="D11" s="120"/>
      <c r="E11" s="237" t="s">
        <v>231</v>
      </c>
      <c r="F11" s="238"/>
      <c r="G11" s="238"/>
      <c r="H11" s="238"/>
      <c r="I11" s="238"/>
      <c r="J11" s="238"/>
      <c r="K11" s="238"/>
      <c r="L11" s="239"/>
      <c r="M11" s="120"/>
      <c r="N11" s="120"/>
      <c r="O11" s="218" t="s">
        <v>231</v>
      </c>
      <c r="P11" s="219"/>
      <c r="Q11" s="203" t="s">
        <v>231</v>
      </c>
      <c r="R11" s="201"/>
      <c r="S11" s="160"/>
    </row>
    <row r="12" spans="1:19" s="6" customFormat="1" ht="24" customHeight="1" thickBot="1">
      <c r="A12" s="164"/>
      <c r="B12" s="120" t="s">
        <v>207</v>
      </c>
      <c r="C12" s="120"/>
      <c r="D12" s="120"/>
      <c r="E12" s="210" t="s">
        <v>231</v>
      </c>
      <c r="F12" s="211"/>
      <c r="G12" s="211"/>
      <c r="H12" s="211"/>
      <c r="I12" s="211"/>
      <c r="J12" s="211"/>
      <c r="K12" s="211"/>
      <c r="L12" s="212"/>
      <c r="M12" s="120"/>
      <c r="N12" s="120"/>
      <c r="O12" s="220"/>
      <c r="P12" s="221"/>
      <c r="Q12" s="206"/>
      <c r="R12" s="207"/>
      <c r="S12" s="160"/>
    </row>
    <row r="13" spans="1:19" s="6" customFormat="1" ht="12" customHeight="1" thickBot="1">
      <c r="A13" s="91"/>
      <c r="B13" s="90"/>
      <c r="C13" s="90"/>
      <c r="D13" s="90"/>
      <c r="E13" s="168"/>
      <c r="F13" s="90"/>
      <c r="G13" s="90"/>
      <c r="H13" s="90"/>
      <c r="I13" s="90"/>
      <c r="J13" s="90"/>
      <c r="K13" s="90"/>
      <c r="L13" s="90"/>
      <c r="M13" s="90"/>
      <c r="N13" s="90"/>
      <c r="O13" s="168"/>
      <c r="P13" s="168"/>
      <c r="Q13" s="168"/>
      <c r="R13" s="90"/>
      <c r="S13" s="167"/>
    </row>
    <row r="14" spans="1:19" s="6" customFormat="1" ht="18" customHeight="1" thickBot="1">
      <c r="A14" s="164"/>
      <c r="B14" s="120"/>
      <c r="C14" s="120"/>
      <c r="D14" s="120"/>
      <c r="E14" s="163" t="s">
        <v>206</v>
      </c>
      <c r="F14" s="120"/>
      <c r="G14" s="120"/>
      <c r="H14" s="120"/>
      <c r="I14" s="163" t="s">
        <v>205</v>
      </c>
      <c r="J14" s="120"/>
      <c r="K14" s="120"/>
      <c r="L14" s="120"/>
      <c r="M14" s="120"/>
      <c r="N14" s="120"/>
      <c r="O14" s="213" t="s">
        <v>204</v>
      </c>
      <c r="P14" s="213"/>
      <c r="Q14" s="166"/>
      <c r="R14" s="165"/>
      <c r="S14" s="160"/>
    </row>
    <row r="15" spans="1:19" s="6" customFormat="1" ht="18" customHeight="1" thickBot="1">
      <c r="A15" s="164"/>
      <c r="B15" s="120"/>
      <c r="C15" s="120"/>
      <c r="D15" s="120"/>
      <c r="E15" s="202" t="s">
        <v>232</v>
      </c>
      <c r="F15" s="120"/>
      <c r="G15" s="163"/>
      <c r="H15" s="120"/>
      <c r="I15" s="200" t="s">
        <v>231</v>
      </c>
      <c r="J15" s="120"/>
      <c r="K15" s="120"/>
      <c r="L15" s="120"/>
      <c r="M15" s="120"/>
      <c r="N15" s="120"/>
      <c r="O15" s="213" t="s">
        <v>203</v>
      </c>
      <c r="P15" s="213"/>
      <c r="Q15" s="162"/>
      <c r="R15" s="161"/>
      <c r="S15" s="160"/>
    </row>
    <row r="16" spans="1:19" s="6" customFormat="1" ht="9" customHeight="1">
      <c r="A16" s="159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20"/>
      <c r="P16" s="105"/>
      <c r="Q16" s="105"/>
      <c r="R16" s="105"/>
      <c r="S16" s="158"/>
    </row>
    <row r="17" spans="1:19" s="6" customFormat="1" ht="20.25" customHeight="1">
      <c r="A17" s="141"/>
      <c r="B17" s="138"/>
      <c r="C17" s="138"/>
      <c r="D17" s="138"/>
      <c r="E17" s="140" t="s">
        <v>202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57"/>
      <c r="P17" s="138"/>
      <c r="Q17" s="138"/>
      <c r="R17" s="138"/>
      <c r="S17" s="110"/>
    </row>
    <row r="18" spans="1:19" s="6" customFormat="1" ht="21" customHeight="1">
      <c r="A18" s="156" t="s">
        <v>201</v>
      </c>
      <c r="B18" s="153"/>
      <c r="C18" s="153"/>
      <c r="D18" s="155"/>
      <c r="E18" s="154" t="s">
        <v>200</v>
      </c>
      <c r="F18" s="155"/>
      <c r="G18" s="154" t="s">
        <v>199</v>
      </c>
      <c r="H18" s="153"/>
      <c r="I18" s="155"/>
      <c r="J18" s="154" t="s">
        <v>198</v>
      </c>
      <c r="K18" s="153"/>
      <c r="L18" s="154" t="s">
        <v>197</v>
      </c>
      <c r="M18" s="153"/>
      <c r="N18" s="153"/>
      <c r="O18" s="153"/>
      <c r="P18" s="155"/>
      <c r="Q18" s="154" t="s">
        <v>196</v>
      </c>
      <c r="R18" s="153"/>
      <c r="S18" s="152"/>
    </row>
    <row r="19" spans="1:19" s="6" customFormat="1" ht="18.75" customHeight="1">
      <c r="A19" s="151"/>
      <c r="B19" s="147"/>
      <c r="C19" s="147"/>
      <c r="D19" s="145">
        <v>0</v>
      </c>
      <c r="E19" s="149">
        <v>0</v>
      </c>
      <c r="F19" s="150"/>
      <c r="G19" s="144"/>
      <c r="H19" s="147"/>
      <c r="I19" s="145">
        <v>0</v>
      </c>
      <c r="J19" s="149">
        <v>0</v>
      </c>
      <c r="K19" s="148"/>
      <c r="L19" s="144"/>
      <c r="M19" s="147"/>
      <c r="N19" s="147"/>
      <c r="O19" s="146"/>
      <c r="P19" s="145">
        <v>0</v>
      </c>
      <c r="Q19" s="144"/>
      <c r="R19" s="143">
        <v>0</v>
      </c>
      <c r="S19" s="142"/>
    </row>
    <row r="20" spans="1:19" s="6" customFormat="1" ht="20.25" customHeight="1">
      <c r="A20" s="141"/>
      <c r="B20" s="138"/>
      <c r="C20" s="138"/>
      <c r="D20" s="138"/>
      <c r="E20" s="140" t="s">
        <v>195</v>
      </c>
      <c r="F20" s="138"/>
      <c r="G20" s="138"/>
      <c r="H20" s="138"/>
      <c r="I20" s="138"/>
      <c r="J20" s="139" t="s">
        <v>194</v>
      </c>
      <c r="K20" s="138"/>
      <c r="L20" s="138"/>
      <c r="M20" s="138"/>
      <c r="N20" s="138"/>
      <c r="O20" s="105"/>
      <c r="P20" s="138"/>
      <c r="Q20" s="138"/>
      <c r="R20" s="138"/>
      <c r="S20" s="110"/>
    </row>
    <row r="21" spans="1:19" s="6" customFormat="1" ht="18.75" customHeight="1">
      <c r="A21" s="96" t="s">
        <v>193</v>
      </c>
      <c r="B21" s="137"/>
      <c r="C21" s="135" t="s">
        <v>192</v>
      </c>
      <c r="D21" s="94"/>
      <c r="E21" s="94"/>
      <c r="F21" s="133"/>
      <c r="G21" s="96" t="s">
        <v>191</v>
      </c>
      <c r="H21" s="136"/>
      <c r="I21" s="135" t="s">
        <v>190</v>
      </c>
      <c r="J21" s="94"/>
      <c r="K21" s="94"/>
      <c r="L21" s="96" t="s">
        <v>189</v>
      </c>
      <c r="M21" s="136"/>
      <c r="N21" s="135" t="s">
        <v>188</v>
      </c>
      <c r="O21" s="134"/>
      <c r="P21" s="94"/>
      <c r="Q21" s="94"/>
      <c r="R21" s="94"/>
      <c r="S21" s="133"/>
    </row>
    <row r="22" spans="1:19" s="6" customFormat="1" ht="18.75" customHeight="1">
      <c r="A22" s="115" t="s">
        <v>11</v>
      </c>
      <c r="B22" s="131" t="s">
        <v>19</v>
      </c>
      <c r="C22" s="130"/>
      <c r="D22" s="125" t="s">
        <v>174</v>
      </c>
      <c r="E22" s="119">
        <v>0</v>
      </c>
      <c r="F22" s="118"/>
      <c r="G22" s="115" t="s">
        <v>18</v>
      </c>
      <c r="H22" s="121" t="s">
        <v>187</v>
      </c>
      <c r="I22" s="112"/>
      <c r="J22" s="132">
        <v>0</v>
      </c>
      <c r="K22" s="122"/>
      <c r="L22" s="115" t="s">
        <v>186</v>
      </c>
      <c r="M22" s="129" t="s">
        <v>136</v>
      </c>
      <c r="N22" s="113"/>
      <c r="O22" s="113"/>
      <c r="P22" s="113"/>
      <c r="Q22" s="128"/>
      <c r="R22" s="119">
        <f>'3. Rozpočet'!H193</f>
        <v>0</v>
      </c>
      <c r="S22" s="118"/>
    </row>
    <row r="23" spans="1:19" s="6" customFormat="1" ht="18.75" customHeight="1">
      <c r="A23" s="115" t="s">
        <v>12</v>
      </c>
      <c r="B23" s="127"/>
      <c r="C23" s="126"/>
      <c r="D23" s="125" t="s">
        <v>172</v>
      </c>
      <c r="E23" s="119">
        <v>0</v>
      </c>
      <c r="F23" s="118"/>
      <c r="G23" s="115" t="s">
        <v>85</v>
      </c>
      <c r="H23" s="120" t="s">
        <v>185</v>
      </c>
      <c r="I23" s="112"/>
      <c r="J23" s="132">
        <v>0</v>
      </c>
      <c r="K23" s="122"/>
      <c r="L23" s="115" t="s">
        <v>184</v>
      </c>
      <c r="M23" s="129" t="s">
        <v>183</v>
      </c>
      <c r="N23" s="113"/>
      <c r="O23" s="120"/>
      <c r="P23" s="113"/>
      <c r="Q23" s="128"/>
      <c r="R23" s="119">
        <v>0</v>
      </c>
      <c r="S23" s="118"/>
    </row>
    <row r="24" spans="1:19" s="6" customFormat="1" ht="18.75" customHeight="1">
      <c r="A24" s="115" t="s">
        <v>13</v>
      </c>
      <c r="B24" s="131" t="s">
        <v>113</v>
      </c>
      <c r="C24" s="130"/>
      <c r="D24" s="125" t="s">
        <v>174</v>
      </c>
      <c r="E24" s="119">
        <v>0</v>
      </c>
      <c r="F24" s="118"/>
      <c r="G24" s="115" t="s">
        <v>182</v>
      </c>
      <c r="H24" s="121" t="s">
        <v>181</v>
      </c>
      <c r="I24" s="112"/>
      <c r="J24" s="132">
        <v>0</v>
      </c>
      <c r="K24" s="122"/>
      <c r="L24" s="115" t="s">
        <v>180</v>
      </c>
      <c r="M24" s="129" t="s">
        <v>179</v>
      </c>
      <c r="N24" s="113"/>
      <c r="O24" s="113"/>
      <c r="P24" s="113"/>
      <c r="Q24" s="128"/>
      <c r="R24" s="119">
        <v>0</v>
      </c>
      <c r="S24" s="118"/>
    </row>
    <row r="25" spans="1:19" s="6" customFormat="1" ht="18.75" customHeight="1">
      <c r="A25" s="115" t="s">
        <v>14</v>
      </c>
      <c r="B25" s="127"/>
      <c r="C25" s="126"/>
      <c r="D25" s="125" t="s">
        <v>172</v>
      </c>
      <c r="E25" s="119">
        <v>0</v>
      </c>
      <c r="F25" s="118"/>
      <c r="G25" s="115" t="s">
        <v>178</v>
      </c>
      <c r="H25" s="121"/>
      <c r="I25" s="112"/>
      <c r="J25" s="132">
        <v>0</v>
      </c>
      <c r="K25" s="122"/>
      <c r="L25" s="115" t="s">
        <v>177</v>
      </c>
      <c r="M25" s="129" t="s">
        <v>176</v>
      </c>
      <c r="N25" s="113"/>
      <c r="O25" s="120"/>
      <c r="P25" s="113"/>
      <c r="Q25" s="128"/>
      <c r="R25" s="119">
        <v>0</v>
      </c>
      <c r="S25" s="118"/>
    </row>
    <row r="26" spans="1:19" s="6" customFormat="1" ht="18.75" customHeight="1">
      <c r="A26" s="115" t="s">
        <v>15</v>
      </c>
      <c r="B26" s="131" t="s">
        <v>175</v>
      </c>
      <c r="C26" s="130"/>
      <c r="D26" s="125" t="s">
        <v>174</v>
      </c>
      <c r="E26" s="119">
        <v>0</v>
      </c>
      <c r="F26" s="118"/>
      <c r="G26" s="124"/>
      <c r="H26" s="113"/>
      <c r="I26" s="112"/>
      <c r="J26" s="123"/>
      <c r="K26" s="122"/>
      <c r="L26" s="115" t="s">
        <v>173</v>
      </c>
      <c r="M26" s="192" t="s">
        <v>221</v>
      </c>
      <c r="N26" s="113"/>
      <c r="O26" s="113"/>
      <c r="P26" s="113"/>
      <c r="Q26" s="128"/>
      <c r="R26" s="119">
        <f>'3. Rozpočet'!H194</f>
        <v>0</v>
      </c>
      <c r="S26" s="118"/>
    </row>
    <row r="27" spans="1:19" s="6" customFormat="1" ht="18.75" customHeight="1">
      <c r="A27" s="115" t="s">
        <v>16</v>
      </c>
      <c r="B27" s="127"/>
      <c r="C27" s="126"/>
      <c r="D27" s="125" t="s">
        <v>172</v>
      </c>
      <c r="E27" s="119">
        <v>0</v>
      </c>
      <c r="F27" s="118"/>
      <c r="G27" s="124"/>
      <c r="H27" s="113"/>
      <c r="I27" s="112"/>
      <c r="J27" s="123"/>
      <c r="K27" s="122"/>
      <c r="L27" s="115" t="s">
        <v>171</v>
      </c>
      <c r="M27" s="121" t="s">
        <v>170</v>
      </c>
      <c r="N27" s="113"/>
      <c r="O27" s="120"/>
      <c r="P27" s="113"/>
      <c r="Q27" s="112"/>
      <c r="R27" s="119">
        <f>R22+R26</f>
        <v>0</v>
      </c>
      <c r="S27" s="118"/>
    </row>
    <row r="28" spans="1:19" s="6" customFormat="1" ht="18.75" customHeight="1">
      <c r="A28" s="115" t="s">
        <v>17</v>
      </c>
      <c r="B28" s="114" t="s">
        <v>169</v>
      </c>
      <c r="C28" s="113"/>
      <c r="D28" s="112"/>
      <c r="E28" s="111">
        <f>'2. Rekapitulace rozpočtu'!C13+'2. Rekapitulace rozpočtu'!C18</f>
        <v>0</v>
      </c>
      <c r="F28" s="110"/>
      <c r="G28" s="115" t="s">
        <v>168</v>
      </c>
      <c r="H28" s="114" t="s">
        <v>167</v>
      </c>
      <c r="I28" s="112"/>
      <c r="J28" s="117"/>
      <c r="K28" s="116"/>
      <c r="L28" s="115" t="s">
        <v>166</v>
      </c>
      <c r="M28" s="114" t="s">
        <v>165</v>
      </c>
      <c r="N28" s="113"/>
      <c r="O28" s="113"/>
      <c r="P28" s="113"/>
      <c r="Q28" s="112"/>
      <c r="R28" s="111">
        <f>R27</f>
        <v>0</v>
      </c>
      <c r="S28" s="110"/>
    </row>
    <row r="29" spans="1:19" s="6" customFormat="1" ht="18.75" customHeight="1">
      <c r="A29" s="107" t="s">
        <v>164</v>
      </c>
      <c r="B29" s="106" t="s">
        <v>163</v>
      </c>
      <c r="C29" s="104"/>
      <c r="D29" s="103"/>
      <c r="E29" s="102">
        <v>0</v>
      </c>
      <c r="F29" s="101"/>
      <c r="G29" s="107" t="s">
        <v>162</v>
      </c>
      <c r="H29" s="106" t="s">
        <v>161</v>
      </c>
      <c r="I29" s="103"/>
      <c r="J29" s="109">
        <f>'3. Rozpočet'!H195</f>
        <v>0</v>
      </c>
      <c r="K29" s="108"/>
      <c r="L29" s="107" t="s">
        <v>160</v>
      </c>
      <c r="M29" s="106" t="s">
        <v>159</v>
      </c>
      <c r="N29" s="104"/>
      <c r="O29" s="105"/>
      <c r="P29" s="104"/>
      <c r="Q29" s="103"/>
      <c r="R29" s="102">
        <v>0</v>
      </c>
      <c r="S29" s="101"/>
    </row>
    <row r="30" spans="1:19" s="6" customFormat="1" ht="18.75" customHeight="1">
      <c r="A30" s="100"/>
      <c r="B30" s="99"/>
      <c r="C30" s="98" t="s">
        <v>158</v>
      </c>
      <c r="D30" s="97"/>
      <c r="E30" s="97"/>
      <c r="F30" s="97"/>
      <c r="G30" s="97"/>
      <c r="H30" s="97"/>
      <c r="I30" s="97"/>
      <c r="J30" s="97"/>
      <c r="K30" s="97"/>
      <c r="L30" s="96" t="s">
        <v>157</v>
      </c>
      <c r="M30" s="95"/>
      <c r="N30" s="94" t="s">
        <v>156</v>
      </c>
      <c r="O30" s="93"/>
      <c r="P30" s="93"/>
      <c r="Q30" s="93"/>
      <c r="R30" s="193">
        <f>E28+J29+R28</f>
        <v>0</v>
      </c>
      <c r="S30" s="92"/>
    </row>
    <row r="31" spans="1:19" s="6" customFormat="1" ht="14.25" customHeight="1">
      <c r="A31" s="91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89"/>
      <c r="M31" s="88" t="s">
        <v>155</v>
      </c>
      <c r="N31" s="87"/>
      <c r="O31" s="86" t="s">
        <v>132</v>
      </c>
      <c r="P31" s="87"/>
      <c r="Q31" s="86" t="s">
        <v>154</v>
      </c>
      <c r="R31" s="194" t="s">
        <v>153</v>
      </c>
      <c r="S31" s="85"/>
    </row>
    <row r="32" spans="1:19" s="6" customFormat="1" ht="12" customHeight="1">
      <c r="A32" s="64"/>
      <c r="B32" s="1"/>
      <c r="C32" s="1"/>
      <c r="D32" s="1"/>
      <c r="E32" s="1"/>
      <c r="F32" s="1"/>
      <c r="G32" s="1"/>
      <c r="H32" s="1"/>
      <c r="I32" s="1"/>
      <c r="J32" s="1"/>
      <c r="K32" s="1"/>
      <c r="L32" s="80"/>
      <c r="M32" s="84" t="s">
        <v>152</v>
      </c>
      <c r="N32" s="83"/>
      <c r="O32" s="82">
        <v>15</v>
      </c>
      <c r="P32" s="208">
        <v>0</v>
      </c>
      <c r="Q32" s="208"/>
      <c r="R32" s="195">
        <v>0</v>
      </c>
      <c r="S32" s="81"/>
    </row>
    <row r="33" spans="1:19" s="6" customFormat="1" ht="12" customHeight="1">
      <c r="A33" s="64"/>
      <c r="B33" s="1"/>
      <c r="C33" s="1"/>
      <c r="D33" s="1"/>
      <c r="E33" s="1"/>
      <c r="F33" s="1"/>
      <c r="G33" s="1"/>
      <c r="H33" s="1"/>
      <c r="I33" s="1"/>
      <c r="J33" s="1"/>
      <c r="K33" s="1"/>
      <c r="L33" s="80"/>
      <c r="M33" s="79" t="s">
        <v>151</v>
      </c>
      <c r="N33" s="78"/>
      <c r="O33" s="77">
        <v>21</v>
      </c>
      <c r="P33" s="209">
        <f>R30</f>
        <v>0</v>
      </c>
      <c r="Q33" s="209"/>
      <c r="R33" s="196">
        <f>P33*0.21</f>
        <v>0</v>
      </c>
      <c r="S33" s="76"/>
    </row>
    <row r="34" spans="1:19" s="6" customFormat="1" ht="18.75" customHeight="1">
      <c r="A34" s="64"/>
      <c r="B34" s="1"/>
      <c r="C34" s="1"/>
      <c r="D34" s="1"/>
      <c r="E34" s="1"/>
      <c r="F34" s="1"/>
      <c r="G34" s="1"/>
      <c r="H34" s="1"/>
      <c r="I34" s="1"/>
      <c r="J34" s="1"/>
      <c r="K34" s="1"/>
      <c r="L34" s="75"/>
      <c r="M34" s="74" t="s">
        <v>150</v>
      </c>
      <c r="N34" s="72"/>
      <c r="O34" s="73"/>
      <c r="P34" s="72"/>
      <c r="Q34" s="71"/>
      <c r="R34" s="197">
        <f>R30+R33</f>
        <v>0</v>
      </c>
      <c r="S34" s="70"/>
    </row>
    <row r="35" spans="1:19" s="6" customFormat="1" ht="18.75" customHeight="1">
      <c r="A35" s="64"/>
      <c r="B35" s="1"/>
      <c r="C35" s="1"/>
      <c r="D35" s="1"/>
      <c r="E35" s="1"/>
      <c r="F35" s="1"/>
      <c r="G35" s="1"/>
      <c r="H35" s="1"/>
      <c r="I35" s="1"/>
      <c r="J35" s="1"/>
      <c r="K35" s="1"/>
      <c r="L35" s="69" t="s">
        <v>149</v>
      </c>
      <c r="M35" s="66"/>
      <c r="N35" s="68" t="s">
        <v>148</v>
      </c>
      <c r="O35" s="67"/>
      <c r="P35" s="66"/>
      <c r="Q35" s="66"/>
      <c r="R35" s="66"/>
      <c r="S35" s="65"/>
    </row>
    <row r="36" spans="1:19" s="6" customFormat="1" ht="14.25" customHeight="1">
      <c r="A36" s="64"/>
      <c r="B36" s="1"/>
      <c r="C36" s="1"/>
      <c r="D36" s="1"/>
      <c r="E36" s="1"/>
      <c r="F36" s="1"/>
      <c r="G36" s="1"/>
      <c r="H36" s="1"/>
      <c r="I36" s="1"/>
      <c r="J36" s="1"/>
      <c r="K36" s="1"/>
      <c r="L36" s="63"/>
      <c r="M36" s="62" t="s">
        <v>147</v>
      </c>
      <c r="N36" s="61"/>
      <c r="O36" s="61"/>
      <c r="P36" s="61"/>
      <c r="Q36" s="61"/>
      <c r="R36" s="60">
        <v>0</v>
      </c>
      <c r="S36" s="59"/>
    </row>
    <row r="37" spans="1:19" s="6" customFormat="1" ht="14.25" customHeight="1">
      <c r="A37" s="64"/>
      <c r="B37" s="1"/>
      <c r="C37" s="1"/>
      <c r="D37" s="1"/>
      <c r="E37" s="1"/>
      <c r="F37" s="1"/>
      <c r="G37" s="1"/>
      <c r="H37" s="1"/>
      <c r="I37" s="1"/>
      <c r="J37" s="1"/>
      <c r="K37" s="1"/>
      <c r="L37" s="63"/>
      <c r="M37" s="62" t="s">
        <v>146</v>
      </c>
      <c r="N37" s="61"/>
      <c r="O37" s="61"/>
      <c r="P37" s="61"/>
      <c r="Q37" s="61"/>
      <c r="R37" s="60">
        <v>0</v>
      </c>
      <c r="S37" s="59"/>
    </row>
    <row r="38" spans="1:19" s="6" customFormat="1" ht="14.25" customHeight="1" thickBot="1">
      <c r="A38" s="5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6"/>
      <c r="M38" s="55" t="s">
        <v>145</v>
      </c>
      <c r="N38" s="54"/>
      <c r="O38" s="54"/>
      <c r="P38" s="54"/>
      <c r="Q38" s="54"/>
      <c r="R38" s="53">
        <v>0</v>
      </c>
      <c r="S38" s="52"/>
    </row>
  </sheetData>
  <sheetProtection/>
  <mergeCells count="20"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5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showGridLines="0" zoomScalePageLayoutView="0" workbookViewId="0" topLeftCell="A1">
      <selection activeCell="B7" sqref="B7"/>
    </sheetView>
  </sheetViews>
  <sheetFormatPr defaultColWidth="13.33203125" defaultRowHeight="9" customHeight="1"/>
  <cols>
    <col min="1" max="1" width="17.66015625" style="6" customWidth="1"/>
    <col min="2" max="2" width="72" style="6" customWidth="1"/>
    <col min="3" max="3" width="25" style="6" customWidth="1"/>
    <col min="4" max="16384" width="13.33203125" style="1" customWidth="1"/>
  </cols>
  <sheetData>
    <row r="1" spans="1:3" s="6" customFormat="1" ht="27" customHeight="1">
      <c r="A1" s="240" t="s">
        <v>220</v>
      </c>
      <c r="B1" s="240"/>
      <c r="C1" s="240"/>
    </row>
    <row r="2" spans="1:3" s="6" customFormat="1" ht="12" customHeight="1">
      <c r="A2" s="7" t="s">
        <v>225</v>
      </c>
      <c r="B2" s="14"/>
      <c r="C2" s="14"/>
    </row>
    <row r="3" spans="1:3" s="6" customFormat="1" ht="12" customHeight="1">
      <c r="A3" s="7" t="s">
        <v>227</v>
      </c>
      <c r="B3" s="14"/>
      <c r="C3" s="14"/>
    </row>
    <row r="4" spans="1:3" s="6" customFormat="1" ht="12.75" customHeight="1">
      <c r="A4" s="8"/>
      <c r="B4" s="8"/>
      <c r="C4" s="188"/>
    </row>
    <row r="5" spans="1:3" s="6" customFormat="1" ht="6" customHeight="1">
      <c r="A5" s="188"/>
      <c r="B5" s="188"/>
      <c r="C5" s="188"/>
    </row>
    <row r="6" spans="1:3" s="6" customFormat="1" ht="12" customHeight="1">
      <c r="A6" s="14" t="s">
        <v>1</v>
      </c>
      <c r="B6" s="187" t="s">
        <v>223</v>
      </c>
      <c r="C6" s="187"/>
    </row>
    <row r="7" spans="1:3" s="6" customFormat="1" ht="12.75" customHeight="1">
      <c r="A7" s="14" t="s">
        <v>2</v>
      </c>
      <c r="B7" s="204" t="s">
        <v>231</v>
      </c>
      <c r="C7" s="187"/>
    </row>
    <row r="8" spans="1:3" s="6" customFormat="1" ht="12.75" customHeight="1">
      <c r="A8" s="14" t="s">
        <v>235</v>
      </c>
      <c r="B8" s="187" t="s">
        <v>230</v>
      </c>
      <c r="C8" s="187"/>
    </row>
    <row r="9" spans="1:3" s="6" customFormat="1" ht="6" customHeight="1">
      <c r="A9" s="18"/>
      <c r="B9" s="18"/>
      <c r="C9" s="18"/>
    </row>
    <row r="10" spans="1:3" s="6" customFormat="1" ht="21.75" customHeight="1">
      <c r="A10" s="186" t="s">
        <v>219</v>
      </c>
      <c r="B10" s="186" t="s">
        <v>6</v>
      </c>
      <c r="C10" s="186" t="s">
        <v>10</v>
      </c>
    </row>
    <row r="11" spans="1:3" s="6" customFormat="1" ht="12.75" customHeight="1" hidden="1">
      <c r="A11" s="186" t="s">
        <v>11</v>
      </c>
      <c r="B11" s="186" t="s">
        <v>12</v>
      </c>
      <c r="C11" s="186" t="s">
        <v>15</v>
      </c>
    </row>
    <row r="12" spans="1:3" s="6" customFormat="1" ht="3.75" customHeight="1">
      <c r="A12" s="18"/>
      <c r="B12" s="18"/>
      <c r="C12" s="18"/>
    </row>
    <row r="13" spans="1:3" s="6" customFormat="1" ht="30" customHeight="1">
      <c r="A13" s="21" t="s">
        <v>19</v>
      </c>
      <c r="B13" s="21" t="s">
        <v>20</v>
      </c>
      <c r="C13" s="23">
        <f>SUM(C14:C17)</f>
        <v>0</v>
      </c>
    </row>
    <row r="14" spans="1:3" s="6" customFormat="1" ht="27.75" customHeight="1">
      <c r="A14" s="25" t="s">
        <v>16</v>
      </c>
      <c r="B14" s="25" t="s">
        <v>21</v>
      </c>
      <c r="C14" s="27">
        <f>'3. Rozpočet'!H14</f>
        <v>0</v>
      </c>
    </row>
    <row r="15" spans="1:3" s="6" customFormat="1" ht="27.75" customHeight="1">
      <c r="A15" s="25" t="s">
        <v>85</v>
      </c>
      <c r="B15" s="25" t="s">
        <v>86</v>
      </c>
      <c r="C15" s="27">
        <f>'3. Rozpočet'!H102</f>
        <v>0</v>
      </c>
    </row>
    <row r="16" spans="1:3" s="6" customFormat="1" ht="27.75" customHeight="1">
      <c r="A16" s="25" t="s">
        <v>101</v>
      </c>
      <c r="B16" s="25" t="s">
        <v>102</v>
      </c>
      <c r="C16" s="27">
        <f>'3. Rozpočet'!H167</f>
        <v>0</v>
      </c>
    </row>
    <row r="17" spans="1:3" s="6" customFormat="1" ht="27.75" customHeight="1">
      <c r="A17" s="25" t="s">
        <v>109</v>
      </c>
      <c r="B17" s="25" t="s">
        <v>110</v>
      </c>
      <c r="C17" s="27">
        <f>'3. Rozpočet'!H172</f>
        <v>0</v>
      </c>
    </row>
    <row r="18" spans="1:3" s="6" customFormat="1" ht="30" customHeight="1">
      <c r="A18" s="21" t="s">
        <v>113</v>
      </c>
      <c r="B18" s="21" t="s">
        <v>114</v>
      </c>
      <c r="C18" s="23">
        <f>C19+C20</f>
        <v>0</v>
      </c>
    </row>
    <row r="19" spans="1:3" s="6" customFormat="1" ht="27.75" customHeight="1">
      <c r="A19" s="25" t="s">
        <v>115</v>
      </c>
      <c r="B19" s="25" t="s">
        <v>116</v>
      </c>
      <c r="C19" s="27">
        <f>'3. Rozpočet'!H175</f>
        <v>0</v>
      </c>
    </row>
    <row r="20" spans="1:3" s="191" customFormat="1" ht="30" customHeight="1">
      <c r="A20" s="189" t="s">
        <v>123</v>
      </c>
      <c r="B20" s="189" t="s">
        <v>124</v>
      </c>
      <c r="C20" s="190">
        <f>'3. Rozpočet'!H184</f>
        <v>0</v>
      </c>
    </row>
    <row r="21" spans="1:3" s="6" customFormat="1" ht="30" customHeight="1">
      <c r="A21" s="21" t="s">
        <v>133</v>
      </c>
      <c r="B21" s="21" t="s">
        <v>134</v>
      </c>
      <c r="C21" s="23">
        <f>'3. Rozpočet'!H192</f>
        <v>0</v>
      </c>
    </row>
    <row r="22" spans="1:3" s="6" customFormat="1" ht="30" customHeight="1">
      <c r="A22" s="21" t="s">
        <v>141</v>
      </c>
      <c r="B22" s="21" t="s">
        <v>142</v>
      </c>
      <c r="C22" s="23">
        <f>'3. Rozpočet'!H195</f>
        <v>0</v>
      </c>
    </row>
    <row r="23" spans="1:3" s="6" customFormat="1" ht="30" customHeight="1">
      <c r="A23" s="49"/>
      <c r="B23" s="49" t="s">
        <v>144</v>
      </c>
      <c r="C23" s="51">
        <f>C13+C18+C21+C22</f>
        <v>0</v>
      </c>
    </row>
  </sheetData>
  <sheetProtection/>
  <mergeCells count="1">
    <mergeCell ref="A1:C1"/>
  </mergeCells>
  <printOptions horizontalCentered="1"/>
  <pageMargins left="0.39370079040527345" right="0.39370079040527345" top="0.5905511644151475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7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C7" sqref="C7"/>
    </sheetView>
  </sheetViews>
  <sheetFormatPr defaultColWidth="13.16015625" defaultRowHeight="9" customHeight="1"/>
  <cols>
    <col min="1" max="1" width="8.83203125" style="2" customWidth="1"/>
    <col min="2" max="2" width="10.83203125" style="3" customWidth="1"/>
    <col min="3" max="3" width="14.66015625" style="3" customWidth="1"/>
    <col min="4" max="4" width="58.5" style="3" customWidth="1"/>
    <col min="5" max="5" width="6.83203125" style="3" customWidth="1"/>
    <col min="6" max="6" width="14" style="4" customWidth="1"/>
    <col min="7" max="7" width="16.66015625" style="5" customWidth="1"/>
    <col min="8" max="8" width="26.5" style="5" customWidth="1"/>
    <col min="9" max="16384" width="13.16015625" style="1" customWidth="1"/>
  </cols>
  <sheetData>
    <row r="1" spans="1:8" s="6" customFormat="1" ht="27" customHeight="1">
      <c r="A1" s="240" t="s">
        <v>0</v>
      </c>
      <c r="B1" s="240"/>
      <c r="C1" s="240"/>
      <c r="D1" s="240"/>
      <c r="E1" s="240"/>
      <c r="F1" s="240"/>
      <c r="G1" s="240"/>
      <c r="H1" s="240"/>
    </row>
    <row r="2" spans="1:8" s="6" customFormat="1" ht="12" customHeight="1">
      <c r="A2" s="7" t="s">
        <v>225</v>
      </c>
      <c r="B2" s="7"/>
      <c r="C2" s="7"/>
      <c r="D2" s="7"/>
      <c r="E2" s="7"/>
      <c r="F2" s="7"/>
      <c r="G2" s="7"/>
      <c r="H2" s="7"/>
    </row>
    <row r="3" spans="1:8" s="6" customFormat="1" ht="12" customHeight="1">
      <c r="A3" s="7" t="s">
        <v>227</v>
      </c>
      <c r="B3" s="7"/>
      <c r="C3" s="7"/>
      <c r="D3" s="7"/>
      <c r="E3" s="7"/>
      <c r="F3" s="7"/>
      <c r="G3" s="7"/>
      <c r="H3" s="7"/>
    </row>
    <row r="4" spans="1:8" s="6" customFormat="1" ht="12.75" customHeight="1">
      <c r="A4" s="8"/>
      <c r="B4" s="7"/>
      <c r="C4" s="8"/>
      <c r="D4" s="7"/>
      <c r="E4" s="7"/>
      <c r="F4" s="7"/>
      <c r="G4" s="7"/>
      <c r="H4" s="7"/>
    </row>
    <row r="5" spans="1:8" s="6" customFormat="1" ht="6" customHeight="1">
      <c r="A5" s="9"/>
      <c r="B5" s="10"/>
      <c r="C5" s="11"/>
      <c r="D5" s="10"/>
      <c r="E5" s="10"/>
      <c r="F5" s="12"/>
      <c r="G5" s="13"/>
      <c r="H5" s="13"/>
    </row>
    <row r="6" spans="1:8" s="6" customFormat="1" ht="12" customHeight="1">
      <c r="A6" s="14" t="s">
        <v>1</v>
      </c>
      <c r="B6" s="14"/>
      <c r="C6" s="14" t="s">
        <v>223</v>
      </c>
      <c r="D6" s="14"/>
      <c r="E6" s="14"/>
      <c r="F6" s="14"/>
      <c r="G6" s="14"/>
      <c r="H6" s="14"/>
    </row>
    <row r="7" spans="1:8" s="6" customFormat="1" ht="12.75" customHeight="1">
      <c r="A7" s="14" t="s">
        <v>2</v>
      </c>
      <c r="B7" s="14"/>
      <c r="C7" s="205" t="s">
        <v>231</v>
      </c>
      <c r="D7" s="14"/>
      <c r="E7" s="14"/>
      <c r="F7" s="14"/>
      <c r="G7" s="14" t="s">
        <v>234</v>
      </c>
      <c r="H7" s="14"/>
    </row>
    <row r="8" spans="1:8" s="6" customFormat="1" ht="12.75" customHeight="1">
      <c r="A8" s="14" t="s">
        <v>235</v>
      </c>
      <c r="B8" s="15"/>
      <c r="C8" s="241" t="s">
        <v>230</v>
      </c>
      <c r="D8" s="241"/>
      <c r="E8" s="15"/>
      <c r="F8" s="16"/>
      <c r="G8" s="14"/>
      <c r="H8" s="17"/>
    </row>
    <row r="9" spans="1:8" s="6" customFormat="1" ht="6" customHeight="1">
      <c r="A9" s="18"/>
      <c r="B9" s="18"/>
      <c r="C9" s="18"/>
      <c r="D9" s="18"/>
      <c r="E9" s="18"/>
      <c r="F9" s="18"/>
      <c r="G9" s="18"/>
      <c r="H9" s="18"/>
    </row>
    <row r="10" spans="1:8" s="6" customFormat="1" ht="24.75" customHeight="1">
      <c r="A10" s="19" t="s">
        <v>3</v>
      </c>
      <c r="B10" s="19" t="s">
        <v>4</v>
      </c>
      <c r="C10" s="19" t="s">
        <v>5</v>
      </c>
      <c r="D10" s="19" t="s">
        <v>6</v>
      </c>
      <c r="E10" s="19" t="s">
        <v>7</v>
      </c>
      <c r="F10" s="19" t="s">
        <v>8</v>
      </c>
      <c r="G10" s="19" t="s">
        <v>9</v>
      </c>
      <c r="H10" s="19" t="s">
        <v>10</v>
      </c>
    </row>
    <row r="11" spans="1:8" s="6" customFormat="1" ht="12.75" customHeight="1" hidden="1">
      <c r="A11" s="19" t="s">
        <v>11</v>
      </c>
      <c r="B11" s="19" t="s">
        <v>12</v>
      </c>
      <c r="C11" s="19" t="s">
        <v>13</v>
      </c>
      <c r="D11" s="19" t="s">
        <v>14</v>
      </c>
      <c r="E11" s="19" t="s">
        <v>15</v>
      </c>
      <c r="F11" s="19" t="s">
        <v>16</v>
      </c>
      <c r="G11" s="19" t="s">
        <v>17</v>
      </c>
      <c r="H11" s="19" t="s">
        <v>18</v>
      </c>
    </row>
    <row r="12" spans="1:8" s="6" customFormat="1" ht="3.75" customHeight="1">
      <c r="A12" s="18"/>
      <c r="B12" s="18"/>
      <c r="C12" s="18"/>
      <c r="D12" s="18"/>
      <c r="E12" s="18"/>
      <c r="F12" s="18"/>
      <c r="G12" s="18"/>
      <c r="H12" s="18"/>
    </row>
    <row r="13" spans="1:8" s="6" customFormat="1" ht="30" customHeight="1">
      <c r="A13" s="20"/>
      <c r="B13" s="21"/>
      <c r="C13" s="21" t="s">
        <v>19</v>
      </c>
      <c r="D13" s="21" t="s">
        <v>20</v>
      </c>
      <c r="E13" s="21"/>
      <c r="F13" s="22"/>
      <c r="G13" s="23"/>
      <c r="H13" s="23">
        <f>H14+H102+H167+H172</f>
        <v>0</v>
      </c>
    </row>
    <row r="14" spans="1:8" s="6" customFormat="1" ht="27.75" customHeight="1">
      <c r="A14" s="24"/>
      <c r="B14" s="25"/>
      <c r="C14" s="25" t="s">
        <v>16</v>
      </c>
      <c r="D14" s="25" t="s">
        <v>21</v>
      </c>
      <c r="E14" s="25"/>
      <c r="F14" s="26"/>
      <c r="G14" s="27"/>
      <c r="H14" s="27">
        <f>SUM(H15:H101)</f>
        <v>0</v>
      </c>
    </row>
    <row r="15" spans="1:8" s="6" customFormat="1" ht="12" customHeight="1">
      <c r="A15" s="28">
        <v>2</v>
      </c>
      <c r="B15" s="29" t="s">
        <v>22</v>
      </c>
      <c r="C15" s="29" t="s">
        <v>23</v>
      </c>
      <c r="D15" s="29" t="s">
        <v>24</v>
      </c>
      <c r="E15" s="29" t="s">
        <v>25</v>
      </c>
      <c r="F15" s="30">
        <v>64.95</v>
      </c>
      <c r="G15" s="198"/>
      <c r="H15" s="31">
        <f>F15*G15</f>
        <v>0</v>
      </c>
    </row>
    <row r="16" spans="1:8" s="6" customFormat="1" ht="12.75" customHeight="1">
      <c r="A16" s="32"/>
      <c r="B16" s="33"/>
      <c r="C16" s="33"/>
      <c r="D16" s="33" t="s">
        <v>26</v>
      </c>
      <c r="E16" s="33"/>
      <c r="F16" s="34"/>
      <c r="G16" s="35"/>
      <c r="H16" s="35"/>
    </row>
    <row r="17" spans="1:8" s="6" customFormat="1" ht="12" customHeight="1">
      <c r="A17" s="36"/>
      <c r="B17" s="37"/>
      <c r="C17" s="37"/>
      <c r="D17" s="37" t="s">
        <v>27</v>
      </c>
      <c r="E17" s="37"/>
      <c r="F17" s="38">
        <v>34.8</v>
      </c>
      <c r="G17" s="39"/>
      <c r="H17" s="39"/>
    </row>
    <row r="18" spans="1:8" s="6" customFormat="1" ht="12" customHeight="1">
      <c r="A18" s="36"/>
      <c r="B18" s="37"/>
      <c r="C18" s="37"/>
      <c r="D18" s="37" t="s">
        <v>28</v>
      </c>
      <c r="E18" s="37"/>
      <c r="F18" s="38">
        <v>5.6</v>
      </c>
      <c r="G18" s="39"/>
      <c r="H18" s="39"/>
    </row>
    <row r="19" spans="1:8" s="6" customFormat="1" ht="12" customHeight="1">
      <c r="A19" s="36"/>
      <c r="B19" s="37"/>
      <c r="C19" s="37"/>
      <c r="D19" s="37" t="s">
        <v>29</v>
      </c>
      <c r="E19" s="37"/>
      <c r="F19" s="38">
        <v>1.55</v>
      </c>
      <c r="G19" s="39"/>
      <c r="H19" s="39"/>
    </row>
    <row r="20" spans="1:8" s="6" customFormat="1" ht="12" customHeight="1">
      <c r="A20" s="36"/>
      <c r="B20" s="37"/>
      <c r="C20" s="37"/>
      <c r="D20" s="37" t="s">
        <v>30</v>
      </c>
      <c r="E20" s="37"/>
      <c r="F20" s="38">
        <v>4.7</v>
      </c>
      <c r="G20" s="39"/>
      <c r="H20" s="39"/>
    </row>
    <row r="21" spans="1:8" s="6" customFormat="1" ht="12" customHeight="1">
      <c r="A21" s="36"/>
      <c r="B21" s="37"/>
      <c r="C21" s="37"/>
      <c r="D21" s="37" t="s">
        <v>31</v>
      </c>
      <c r="E21" s="37"/>
      <c r="F21" s="38">
        <v>9.8</v>
      </c>
      <c r="G21" s="39"/>
      <c r="H21" s="39"/>
    </row>
    <row r="22" spans="1:8" s="6" customFormat="1" ht="12" customHeight="1">
      <c r="A22" s="36"/>
      <c r="B22" s="37"/>
      <c r="C22" s="37"/>
      <c r="D22" s="37" t="s">
        <v>32</v>
      </c>
      <c r="E22" s="37"/>
      <c r="F22" s="38">
        <v>8.5</v>
      </c>
      <c r="G22" s="39"/>
      <c r="H22" s="39"/>
    </row>
    <row r="23" spans="1:8" s="6" customFormat="1" ht="12.75" customHeight="1">
      <c r="A23" s="32"/>
      <c r="B23" s="33"/>
      <c r="C23" s="33"/>
      <c r="D23" s="33" t="s">
        <v>26</v>
      </c>
      <c r="E23" s="33"/>
      <c r="F23" s="34"/>
      <c r="G23" s="35"/>
      <c r="H23" s="35"/>
    </row>
    <row r="24" spans="1:8" s="6" customFormat="1" ht="12" customHeight="1">
      <c r="A24" s="40"/>
      <c r="B24" s="41"/>
      <c r="C24" s="41"/>
      <c r="D24" s="41" t="s">
        <v>33</v>
      </c>
      <c r="E24" s="41"/>
      <c r="F24" s="42">
        <v>64.95</v>
      </c>
      <c r="G24" s="43"/>
      <c r="H24" s="43"/>
    </row>
    <row r="25" spans="1:8" s="6" customFormat="1" ht="12" customHeight="1">
      <c r="A25" s="28">
        <v>40</v>
      </c>
      <c r="B25" s="29" t="s">
        <v>34</v>
      </c>
      <c r="C25" s="29" t="s">
        <v>35</v>
      </c>
      <c r="D25" s="29" t="s">
        <v>36</v>
      </c>
      <c r="E25" s="29" t="s">
        <v>37</v>
      </c>
      <c r="F25" s="30">
        <v>353.495</v>
      </c>
      <c r="G25" s="198"/>
      <c r="H25" s="31">
        <f>F25*G25</f>
        <v>0</v>
      </c>
    </row>
    <row r="26" spans="1:8" s="6" customFormat="1" ht="12" customHeight="1">
      <c r="A26" s="36"/>
      <c r="B26" s="37"/>
      <c r="C26" s="37"/>
      <c r="D26" s="37" t="s">
        <v>38</v>
      </c>
      <c r="E26" s="37"/>
      <c r="F26" s="38">
        <v>139.72</v>
      </c>
      <c r="G26" s="39"/>
      <c r="H26" s="39"/>
    </row>
    <row r="27" spans="1:8" s="6" customFormat="1" ht="12" customHeight="1">
      <c r="A27" s="36"/>
      <c r="B27" s="37"/>
      <c r="C27" s="37"/>
      <c r="D27" s="37" t="s">
        <v>39</v>
      </c>
      <c r="E27" s="37"/>
      <c r="F27" s="38">
        <v>47.655</v>
      </c>
      <c r="G27" s="39"/>
      <c r="H27" s="39"/>
    </row>
    <row r="28" spans="1:8" s="6" customFormat="1" ht="12" customHeight="1">
      <c r="A28" s="36"/>
      <c r="B28" s="37"/>
      <c r="C28" s="37"/>
      <c r="D28" s="37" t="s">
        <v>40</v>
      </c>
      <c r="E28" s="37"/>
      <c r="F28" s="38">
        <v>114.48</v>
      </c>
      <c r="G28" s="39"/>
      <c r="H28" s="39"/>
    </row>
    <row r="29" spans="1:8" s="6" customFormat="1" ht="12" customHeight="1">
      <c r="A29" s="36"/>
      <c r="B29" s="37"/>
      <c r="C29" s="37"/>
      <c r="D29" s="37" t="s">
        <v>41</v>
      </c>
      <c r="E29" s="37"/>
      <c r="F29" s="38">
        <v>50.615</v>
      </c>
      <c r="G29" s="39"/>
      <c r="H29" s="39"/>
    </row>
    <row r="30" spans="1:8" s="6" customFormat="1" ht="12" customHeight="1">
      <c r="A30" s="36"/>
      <c r="B30" s="37"/>
      <c r="C30" s="37"/>
      <c r="D30" s="37" t="s">
        <v>42</v>
      </c>
      <c r="E30" s="37"/>
      <c r="F30" s="38">
        <v>15.855</v>
      </c>
      <c r="G30" s="39"/>
      <c r="H30" s="39"/>
    </row>
    <row r="31" spans="1:8" s="6" customFormat="1" ht="12.75" customHeight="1">
      <c r="A31" s="44"/>
      <c r="B31" s="45"/>
      <c r="C31" s="45"/>
      <c r="D31" s="45" t="s">
        <v>43</v>
      </c>
      <c r="E31" s="45"/>
      <c r="F31" s="46">
        <v>368.325</v>
      </c>
      <c r="G31" s="47"/>
      <c r="H31" s="47"/>
    </row>
    <row r="32" spans="1:8" s="6" customFormat="1" ht="12.75" customHeight="1">
      <c r="A32" s="32"/>
      <c r="B32" s="33"/>
      <c r="C32" s="33"/>
      <c r="D32" s="33" t="s">
        <v>26</v>
      </c>
      <c r="E32" s="33"/>
      <c r="F32" s="34"/>
      <c r="G32" s="35"/>
      <c r="H32" s="35"/>
    </row>
    <row r="33" spans="1:8" s="6" customFormat="1" ht="12" customHeight="1">
      <c r="A33" s="36"/>
      <c r="B33" s="37"/>
      <c r="C33" s="37"/>
      <c r="D33" s="37" t="s">
        <v>44</v>
      </c>
      <c r="E33" s="37"/>
      <c r="F33" s="38">
        <v>-16.56</v>
      </c>
      <c r="G33" s="39"/>
      <c r="H33" s="39"/>
    </row>
    <row r="34" spans="1:8" s="6" customFormat="1" ht="12" customHeight="1">
      <c r="A34" s="36"/>
      <c r="B34" s="37"/>
      <c r="C34" s="37"/>
      <c r="D34" s="37" t="s">
        <v>45</v>
      </c>
      <c r="E34" s="37"/>
      <c r="F34" s="38">
        <v>-2.64</v>
      </c>
      <c r="G34" s="39"/>
      <c r="H34" s="39"/>
    </row>
    <row r="35" spans="1:8" s="6" customFormat="1" ht="12" customHeight="1">
      <c r="A35" s="36"/>
      <c r="B35" s="37"/>
      <c r="C35" s="37"/>
      <c r="D35" s="37" t="s">
        <v>46</v>
      </c>
      <c r="E35" s="37"/>
      <c r="F35" s="38">
        <v>-1.02</v>
      </c>
      <c r="G35" s="39"/>
      <c r="H35" s="39"/>
    </row>
    <row r="36" spans="1:8" s="6" customFormat="1" ht="12" customHeight="1">
      <c r="A36" s="36"/>
      <c r="B36" s="37"/>
      <c r="C36" s="37"/>
      <c r="D36" s="37" t="s">
        <v>47</v>
      </c>
      <c r="E36" s="37"/>
      <c r="F36" s="38">
        <v>-1.98</v>
      </c>
      <c r="G36" s="39"/>
      <c r="H36" s="39"/>
    </row>
    <row r="37" spans="1:8" s="6" customFormat="1" ht="12" customHeight="1">
      <c r="A37" s="36"/>
      <c r="B37" s="37"/>
      <c r="C37" s="37"/>
      <c r="D37" s="37" t="s">
        <v>48</v>
      </c>
      <c r="E37" s="37"/>
      <c r="F37" s="38">
        <v>-3.6</v>
      </c>
      <c r="G37" s="39"/>
      <c r="H37" s="39"/>
    </row>
    <row r="38" spans="1:8" s="6" customFormat="1" ht="12" customHeight="1">
      <c r="A38" s="36"/>
      <c r="B38" s="37"/>
      <c r="C38" s="37"/>
      <c r="D38" s="37" t="s">
        <v>49</v>
      </c>
      <c r="E38" s="37"/>
      <c r="F38" s="38">
        <v>-5.52</v>
      </c>
      <c r="G38" s="39"/>
      <c r="H38" s="39"/>
    </row>
    <row r="39" spans="1:8" s="6" customFormat="1" ht="12.75" customHeight="1">
      <c r="A39" s="44"/>
      <c r="B39" s="45"/>
      <c r="C39" s="45"/>
      <c r="D39" s="45" t="s">
        <v>50</v>
      </c>
      <c r="E39" s="45"/>
      <c r="F39" s="46">
        <v>-31.32</v>
      </c>
      <c r="G39" s="47"/>
      <c r="H39" s="47"/>
    </row>
    <row r="40" spans="1:8" s="6" customFormat="1" ht="12.75" customHeight="1">
      <c r="A40" s="32"/>
      <c r="B40" s="33"/>
      <c r="C40" s="33"/>
      <c r="D40" s="33" t="s">
        <v>26</v>
      </c>
      <c r="E40" s="33"/>
      <c r="F40" s="34"/>
      <c r="G40" s="35"/>
      <c r="H40" s="35"/>
    </row>
    <row r="41" spans="1:8" s="6" customFormat="1" ht="12" customHeight="1">
      <c r="A41" s="36"/>
      <c r="B41" s="37"/>
      <c r="C41" s="37"/>
      <c r="D41" s="37" t="s">
        <v>51</v>
      </c>
      <c r="E41" s="37"/>
      <c r="F41" s="38">
        <v>6.96</v>
      </c>
      <c r="G41" s="39"/>
      <c r="H41" s="39"/>
    </row>
    <row r="42" spans="1:8" s="6" customFormat="1" ht="12" customHeight="1">
      <c r="A42" s="36"/>
      <c r="B42" s="37"/>
      <c r="C42" s="37"/>
      <c r="D42" s="37" t="s">
        <v>52</v>
      </c>
      <c r="E42" s="37"/>
      <c r="F42" s="38">
        <v>1.12</v>
      </c>
      <c r="G42" s="39"/>
      <c r="H42" s="39"/>
    </row>
    <row r="43" spans="1:8" s="6" customFormat="1" ht="12" customHeight="1">
      <c r="A43" s="36"/>
      <c r="B43" s="37"/>
      <c r="C43" s="37"/>
      <c r="D43" s="37" t="s">
        <v>53</v>
      </c>
      <c r="E43" s="37"/>
      <c r="F43" s="38">
        <v>0.31</v>
      </c>
      <c r="G43" s="39"/>
      <c r="H43" s="39"/>
    </row>
    <row r="44" spans="1:8" s="6" customFormat="1" ht="12" customHeight="1">
      <c r="A44" s="36"/>
      <c r="B44" s="37"/>
      <c r="C44" s="37"/>
      <c r="D44" s="37" t="s">
        <v>54</v>
      </c>
      <c r="E44" s="37"/>
      <c r="F44" s="38">
        <v>2.35</v>
      </c>
      <c r="G44" s="39"/>
      <c r="H44" s="39"/>
    </row>
    <row r="45" spans="1:8" s="6" customFormat="1" ht="12" customHeight="1">
      <c r="A45" s="36"/>
      <c r="B45" s="37"/>
      <c r="C45" s="37"/>
      <c r="D45" s="37" t="s">
        <v>55</v>
      </c>
      <c r="E45" s="37"/>
      <c r="F45" s="38">
        <v>4.9</v>
      </c>
      <c r="G45" s="39"/>
      <c r="H45" s="39"/>
    </row>
    <row r="46" spans="1:8" s="6" customFormat="1" ht="12" customHeight="1">
      <c r="A46" s="36"/>
      <c r="B46" s="37"/>
      <c r="C46" s="37"/>
      <c r="D46" s="37" t="s">
        <v>56</v>
      </c>
      <c r="E46" s="37"/>
      <c r="F46" s="38">
        <v>0.85</v>
      </c>
      <c r="G46" s="39"/>
      <c r="H46" s="39"/>
    </row>
    <row r="47" spans="1:8" s="6" customFormat="1" ht="12.75" customHeight="1">
      <c r="A47" s="44"/>
      <c r="B47" s="45"/>
      <c r="C47" s="45"/>
      <c r="D47" s="45" t="s">
        <v>57</v>
      </c>
      <c r="E47" s="45"/>
      <c r="F47" s="46">
        <v>16.49</v>
      </c>
      <c r="G47" s="47"/>
      <c r="H47" s="47"/>
    </row>
    <row r="48" spans="1:8" s="6" customFormat="1" ht="12.75" customHeight="1">
      <c r="A48" s="32"/>
      <c r="B48" s="33"/>
      <c r="C48" s="33"/>
      <c r="D48" s="33" t="s">
        <v>26</v>
      </c>
      <c r="E48" s="33"/>
      <c r="F48" s="34"/>
      <c r="G48" s="35"/>
      <c r="H48" s="35"/>
    </row>
    <row r="49" spans="1:8" s="6" customFormat="1" ht="12" customHeight="1">
      <c r="A49" s="40"/>
      <c r="B49" s="41"/>
      <c r="C49" s="41"/>
      <c r="D49" s="41" t="s">
        <v>33</v>
      </c>
      <c r="E49" s="41"/>
      <c r="F49" s="42">
        <v>353.495</v>
      </c>
      <c r="G49" s="43"/>
      <c r="H49" s="43"/>
    </row>
    <row r="50" spans="1:8" s="6" customFormat="1" ht="21" customHeight="1">
      <c r="A50" s="28">
        <v>39</v>
      </c>
      <c r="B50" s="29" t="s">
        <v>58</v>
      </c>
      <c r="C50" s="29" t="s">
        <v>59</v>
      </c>
      <c r="D50" s="29" t="s">
        <v>60</v>
      </c>
      <c r="E50" s="29" t="s">
        <v>37</v>
      </c>
      <c r="F50" s="30">
        <v>353.495</v>
      </c>
      <c r="G50" s="198"/>
      <c r="H50" s="31">
        <f>F50*G50</f>
        <v>0</v>
      </c>
    </row>
    <row r="51" spans="1:8" s="6" customFormat="1" ht="12" customHeight="1">
      <c r="A51" s="36"/>
      <c r="B51" s="37"/>
      <c r="C51" s="37"/>
      <c r="D51" s="37" t="s">
        <v>38</v>
      </c>
      <c r="E51" s="37"/>
      <c r="F51" s="38">
        <v>139.72</v>
      </c>
      <c r="G51" s="39"/>
      <c r="H51" s="39"/>
    </row>
    <row r="52" spans="1:8" s="6" customFormat="1" ht="12" customHeight="1">
      <c r="A52" s="36"/>
      <c r="B52" s="37"/>
      <c r="C52" s="37"/>
      <c r="D52" s="37" t="s">
        <v>39</v>
      </c>
      <c r="E52" s="37"/>
      <c r="F52" s="38">
        <v>47.655</v>
      </c>
      <c r="G52" s="39"/>
      <c r="H52" s="39"/>
    </row>
    <row r="53" spans="1:8" s="6" customFormat="1" ht="12" customHeight="1">
      <c r="A53" s="36"/>
      <c r="B53" s="37"/>
      <c r="C53" s="37"/>
      <c r="D53" s="37" t="s">
        <v>40</v>
      </c>
      <c r="E53" s="37"/>
      <c r="F53" s="38">
        <v>114.48</v>
      </c>
      <c r="G53" s="39"/>
      <c r="H53" s="39"/>
    </row>
    <row r="54" spans="1:8" s="6" customFormat="1" ht="12" customHeight="1">
      <c r="A54" s="36"/>
      <c r="B54" s="37"/>
      <c r="C54" s="37"/>
      <c r="D54" s="37" t="s">
        <v>41</v>
      </c>
      <c r="E54" s="37"/>
      <c r="F54" s="38">
        <v>50.615</v>
      </c>
      <c r="G54" s="39"/>
      <c r="H54" s="39"/>
    </row>
    <row r="55" spans="1:8" s="6" customFormat="1" ht="12" customHeight="1">
      <c r="A55" s="36"/>
      <c r="B55" s="37"/>
      <c r="C55" s="37"/>
      <c r="D55" s="37" t="s">
        <v>42</v>
      </c>
      <c r="E55" s="37"/>
      <c r="F55" s="38">
        <v>15.855</v>
      </c>
      <c r="G55" s="39"/>
      <c r="H55" s="39"/>
    </row>
    <row r="56" spans="1:8" s="6" customFormat="1" ht="12.75" customHeight="1">
      <c r="A56" s="44"/>
      <c r="B56" s="45"/>
      <c r="C56" s="45"/>
      <c r="D56" s="45" t="s">
        <v>43</v>
      </c>
      <c r="E56" s="45"/>
      <c r="F56" s="46">
        <v>368.325</v>
      </c>
      <c r="G56" s="47"/>
      <c r="H56" s="47"/>
    </row>
    <row r="57" spans="1:8" s="6" customFormat="1" ht="12.75" customHeight="1">
      <c r="A57" s="32"/>
      <c r="B57" s="33"/>
      <c r="C57" s="33"/>
      <c r="D57" s="33" t="s">
        <v>26</v>
      </c>
      <c r="E57" s="33"/>
      <c r="F57" s="34"/>
      <c r="G57" s="35"/>
      <c r="H57" s="35"/>
    </row>
    <row r="58" spans="1:8" s="6" customFormat="1" ht="12" customHeight="1">
      <c r="A58" s="36"/>
      <c r="B58" s="37"/>
      <c r="C58" s="37"/>
      <c r="D58" s="37" t="s">
        <v>44</v>
      </c>
      <c r="E58" s="37"/>
      <c r="F58" s="38">
        <v>-16.56</v>
      </c>
      <c r="G58" s="39"/>
      <c r="H58" s="39"/>
    </row>
    <row r="59" spans="1:8" s="6" customFormat="1" ht="12" customHeight="1">
      <c r="A59" s="36"/>
      <c r="B59" s="37"/>
      <c r="C59" s="37"/>
      <c r="D59" s="37" t="s">
        <v>45</v>
      </c>
      <c r="E59" s="37"/>
      <c r="F59" s="38">
        <v>-2.64</v>
      </c>
      <c r="G59" s="39"/>
      <c r="H59" s="39"/>
    </row>
    <row r="60" spans="1:8" s="6" customFormat="1" ht="12" customHeight="1">
      <c r="A60" s="36"/>
      <c r="B60" s="37"/>
      <c r="C60" s="37"/>
      <c r="D60" s="37" t="s">
        <v>46</v>
      </c>
      <c r="E60" s="37"/>
      <c r="F60" s="38">
        <v>-1.02</v>
      </c>
      <c r="G60" s="39"/>
      <c r="H60" s="39"/>
    </row>
    <row r="61" spans="1:8" s="6" customFormat="1" ht="12" customHeight="1">
      <c r="A61" s="36"/>
      <c r="B61" s="37"/>
      <c r="C61" s="37"/>
      <c r="D61" s="37" t="s">
        <v>47</v>
      </c>
      <c r="E61" s="37"/>
      <c r="F61" s="38">
        <v>-1.98</v>
      </c>
      <c r="G61" s="39"/>
      <c r="H61" s="39"/>
    </row>
    <row r="62" spans="1:8" s="6" customFormat="1" ht="12" customHeight="1">
      <c r="A62" s="36"/>
      <c r="B62" s="37"/>
      <c r="C62" s="37"/>
      <c r="D62" s="37" t="s">
        <v>48</v>
      </c>
      <c r="E62" s="37"/>
      <c r="F62" s="38">
        <v>-3.6</v>
      </c>
      <c r="G62" s="39"/>
      <c r="H62" s="39"/>
    </row>
    <row r="63" spans="1:8" s="6" customFormat="1" ht="12" customHeight="1">
      <c r="A63" s="36"/>
      <c r="B63" s="37"/>
      <c r="C63" s="37"/>
      <c r="D63" s="37" t="s">
        <v>49</v>
      </c>
      <c r="E63" s="37"/>
      <c r="F63" s="38">
        <v>-5.52</v>
      </c>
      <c r="G63" s="39"/>
      <c r="H63" s="39"/>
    </row>
    <row r="64" spans="1:8" s="6" customFormat="1" ht="12.75" customHeight="1">
      <c r="A64" s="44"/>
      <c r="B64" s="45"/>
      <c r="C64" s="45"/>
      <c r="D64" s="45" t="s">
        <v>50</v>
      </c>
      <c r="E64" s="45"/>
      <c r="F64" s="46">
        <v>-31.32</v>
      </c>
      <c r="G64" s="47"/>
      <c r="H64" s="47"/>
    </row>
    <row r="65" spans="1:8" s="6" customFormat="1" ht="12.75" customHeight="1">
      <c r="A65" s="32"/>
      <c r="B65" s="33"/>
      <c r="C65" s="33"/>
      <c r="D65" s="33" t="s">
        <v>26</v>
      </c>
      <c r="E65" s="33"/>
      <c r="F65" s="34"/>
      <c r="G65" s="35"/>
      <c r="H65" s="35"/>
    </row>
    <row r="66" spans="1:8" s="6" customFormat="1" ht="12" customHeight="1">
      <c r="A66" s="36"/>
      <c r="B66" s="37"/>
      <c r="C66" s="37"/>
      <c r="D66" s="37" t="s">
        <v>51</v>
      </c>
      <c r="E66" s="37"/>
      <c r="F66" s="38">
        <v>6.96</v>
      </c>
      <c r="G66" s="39"/>
      <c r="H66" s="39"/>
    </row>
    <row r="67" spans="1:8" s="6" customFormat="1" ht="12" customHeight="1">
      <c r="A67" s="36"/>
      <c r="B67" s="37"/>
      <c r="C67" s="37"/>
      <c r="D67" s="37" t="s">
        <v>52</v>
      </c>
      <c r="E67" s="37"/>
      <c r="F67" s="38">
        <v>1.12</v>
      </c>
      <c r="G67" s="39"/>
      <c r="H67" s="39"/>
    </row>
    <row r="68" spans="1:8" s="6" customFormat="1" ht="12" customHeight="1">
      <c r="A68" s="36"/>
      <c r="B68" s="37"/>
      <c r="C68" s="37"/>
      <c r="D68" s="37" t="s">
        <v>53</v>
      </c>
      <c r="E68" s="37"/>
      <c r="F68" s="38">
        <v>0.31</v>
      </c>
      <c r="G68" s="39"/>
      <c r="H68" s="39"/>
    </row>
    <row r="69" spans="1:8" s="6" customFormat="1" ht="12" customHeight="1">
      <c r="A69" s="36"/>
      <c r="B69" s="37"/>
      <c r="C69" s="37"/>
      <c r="D69" s="37" t="s">
        <v>54</v>
      </c>
      <c r="E69" s="37"/>
      <c r="F69" s="38">
        <v>2.35</v>
      </c>
      <c r="G69" s="39"/>
      <c r="H69" s="39"/>
    </row>
    <row r="70" spans="1:8" s="6" customFormat="1" ht="12" customHeight="1">
      <c r="A70" s="36"/>
      <c r="B70" s="37"/>
      <c r="C70" s="37"/>
      <c r="D70" s="37" t="s">
        <v>55</v>
      </c>
      <c r="E70" s="37"/>
      <c r="F70" s="38">
        <v>4.9</v>
      </c>
      <c r="G70" s="39"/>
      <c r="H70" s="39"/>
    </row>
    <row r="71" spans="1:8" s="6" customFormat="1" ht="12" customHeight="1">
      <c r="A71" s="36"/>
      <c r="B71" s="37"/>
      <c r="C71" s="37"/>
      <c r="D71" s="37" t="s">
        <v>56</v>
      </c>
      <c r="E71" s="37"/>
      <c r="F71" s="38">
        <v>0.85</v>
      </c>
      <c r="G71" s="39"/>
      <c r="H71" s="39"/>
    </row>
    <row r="72" spans="1:8" s="6" customFormat="1" ht="12.75" customHeight="1">
      <c r="A72" s="44"/>
      <c r="B72" s="45"/>
      <c r="C72" s="45"/>
      <c r="D72" s="45" t="s">
        <v>57</v>
      </c>
      <c r="E72" s="45"/>
      <c r="F72" s="46">
        <v>16.49</v>
      </c>
      <c r="G72" s="47"/>
      <c r="H72" s="47"/>
    </row>
    <row r="73" spans="1:8" s="6" customFormat="1" ht="12.75" customHeight="1">
      <c r="A73" s="32"/>
      <c r="B73" s="33"/>
      <c r="C73" s="33"/>
      <c r="D73" s="33" t="s">
        <v>26</v>
      </c>
      <c r="E73" s="33"/>
      <c r="F73" s="34"/>
      <c r="G73" s="35"/>
      <c r="H73" s="35"/>
    </row>
    <row r="74" spans="1:8" s="6" customFormat="1" ht="12" customHeight="1">
      <c r="A74" s="40"/>
      <c r="B74" s="41"/>
      <c r="C74" s="41"/>
      <c r="D74" s="41" t="s">
        <v>33</v>
      </c>
      <c r="E74" s="41"/>
      <c r="F74" s="42">
        <v>353.495</v>
      </c>
      <c r="G74" s="43"/>
      <c r="H74" s="43"/>
    </row>
    <row r="75" spans="1:8" s="6" customFormat="1" ht="21" customHeight="1">
      <c r="A75" s="28">
        <v>52</v>
      </c>
      <c r="B75" s="29" t="s">
        <v>58</v>
      </c>
      <c r="C75" s="29" t="s">
        <v>61</v>
      </c>
      <c r="D75" s="29" t="s">
        <v>62</v>
      </c>
      <c r="E75" s="29" t="s">
        <v>25</v>
      </c>
      <c r="F75" s="30">
        <v>59.15</v>
      </c>
      <c r="G75" s="198"/>
      <c r="H75" s="31">
        <f>F75*G75</f>
        <v>0</v>
      </c>
    </row>
    <row r="76" spans="1:8" s="6" customFormat="1" ht="12" customHeight="1">
      <c r="A76" s="36"/>
      <c r="B76" s="37"/>
      <c r="C76" s="37"/>
      <c r="D76" s="37" t="s">
        <v>63</v>
      </c>
      <c r="E76" s="37"/>
      <c r="F76" s="38">
        <v>59.15</v>
      </c>
      <c r="G76" s="39"/>
      <c r="H76" s="39"/>
    </row>
    <row r="77" spans="1:8" s="6" customFormat="1" ht="12" customHeight="1">
      <c r="A77" s="40"/>
      <c r="B77" s="41"/>
      <c r="C77" s="41"/>
      <c r="D77" s="41" t="s">
        <v>33</v>
      </c>
      <c r="E77" s="41"/>
      <c r="F77" s="42">
        <v>59.15</v>
      </c>
      <c r="G77" s="43"/>
      <c r="H77" s="43"/>
    </row>
    <row r="78" spans="1:8" s="6" customFormat="1" ht="12" customHeight="1">
      <c r="A78" s="28">
        <v>46</v>
      </c>
      <c r="B78" s="29" t="s">
        <v>58</v>
      </c>
      <c r="C78" s="29" t="s">
        <v>64</v>
      </c>
      <c r="D78" s="29" t="s">
        <v>65</v>
      </c>
      <c r="E78" s="29" t="s">
        <v>37</v>
      </c>
      <c r="F78" s="30">
        <v>41.22</v>
      </c>
      <c r="G78" s="198"/>
      <c r="H78" s="31">
        <f>F78*G78</f>
        <v>0</v>
      </c>
    </row>
    <row r="79" spans="1:8" s="6" customFormat="1" ht="12" customHeight="1">
      <c r="A79" s="36"/>
      <c r="B79" s="37"/>
      <c r="C79" s="37"/>
      <c r="D79" s="37" t="s">
        <v>66</v>
      </c>
      <c r="E79" s="37"/>
      <c r="F79" s="38">
        <v>16.8</v>
      </c>
      <c r="G79" s="39"/>
      <c r="H79" s="39"/>
    </row>
    <row r="80" spans="1:8" s="6" customFormat="1" ht="12" customHeight="1">
      <c r="A80" s="36"/>
      <c r="B80" s="37"/>
      <c r="C80" s="37"/>
      <c r="D80" s="37" t="s">
        <v>67</v>
      </c>
      <c r="E80" s="37"/>
      <c r="F80" s="38">
        <v>5.73</v>
      </c>
      <c r="G80" s="39"/>
      <c r="H80" s="39"/>
    </row>
    <row r="81" spans="1:8" s="6" customFormat="1" ht="12" customHeight="1">
      <c r="A81" s="36"/>
      <c r="B81" s="37"/>
      <c r="C81" s="37"/>
      <c r="D81" s="37" t="s">
        <v>68</v>
      </c>
      <c r="E81" s="37"/>
      <c r="F81" s="38">
        <v>12.96</v>
      </c>
      <c r="G81" s="39"/>
      <c r="H81" s="39"/>
    </row>
    <row r="82" spans="1:8" s="6" customFormat="1" ht="12" customHeight="1">
      <c r="A82" s="36"/>
      <c r="B82" s="37"/>
      <c r="C82" s="37"/>
      <c r="D82" s="37" t="s">
        <v>67</v>
      </c>
      <c r="E82" s="37"/>
      <c r="F82" s="38">
        <v>5.73</v>
      </c>
      <c r="G82" s="39"/>
      <c r="H82" s="39"/>
    </row>
    <row r="83" spans="1:8" s="6" customFormat="1" ht="12" customHeight="1">
      <c r="A83" s="40"/>
      <c r="B83" s="41"/>
      <c r="C83" s="41"/>
      <c r="D83" s="41" t="s">
        <v>69</v>
      </c>
      <c r="E83" s="41"/>
      <c r="F83" s="42">
        <v>41.22</v>
      </c>
      <c r="G83" s="43"/>
      <c r="H83" s="43"/>
    </row>
    <row r="84" spans="1:8" s="6" customFormat="1" ht="12" customHeight="1">
      <c r="A84" s="28">
        <v>47</v>
      </c>
      <c r="B84" s="29" t="s">
        <v>58</v>
      </c>
      <c r="C84" s="29" t="s">
        <v>70</v>
      </c>
      <c r="D84" s="29" t="s">
        <v>71</v>
      </c>
      <c r="E84" s="29" t="s">
        <v>37</v>
      </c>
      <c r="F84" s="30">
        <v>41.22</v>
      </c>
      <c r="G84" s="198"/>
      <c r="H84" s="31">
        <f>F84*G84</f>
        <v>0</v>
      </c>
    </row>
    <row r="85" spans="1:8" s="6" customFormat="1" ht="12" customHeight="1">
      <c r="A85" s="36"/>
      <c r="B85" s="37"/>
      <c r="C85" s="37"/>
      <c r="D85" s="37" t="s">
        <v>66</v>
      </c>
      <c r="E85" s="37"/>
      <c r="F85" s="38">
        <v>16.8</v>
      </c>
      <c r="G85" s="39"/>
      <c r="H85" s="39"/>
    </row>
    <row r="86" spans="1:8" s="6" customFormat="1" ht="12" customHeight="1">
      <c r="A86" s="36"/>
      <c r="B86" s="37"/>
      <c r="C86" s="37"/>
      <c r="D86" s="37" t="s">
        <v>67</v>
      </c>
      <c r="E86" s="37"/>
      <c r="F86" s="38">
        <v>5.73</v>
      </c>
      <c r="G86" s="39"/>
      <c r="H86" s="39"/>
    </row>
    <row r="87" spans="1:8" s="6" customFormat="1" ht="12" customHeight="1">
      <c r="A87" s="36"/>
      <c r="B87" s="37"/>
      <c r="C87" s="37"/>
      <c r="D87" s="37" t="s">
        <v>68</v>
      </c>
      <c r="E87" s="37"/>
      <c r="F87" s="38">
        <v>12.96</v>
      </c>
      <c r="G87" s="39"/>
      <c r="H87" s="39"/>
    </row>
    <row r="88" spans="1:8" s="6" customFormat="1" ht="12" customHeight="1">
      <c r="A88" s="36"/>
      <c r="B88" s="37"/>
      <c r="C88" s="37"/>
      <c r="D88" s="37" t="s">
        <v>67</v>
      </c>
      <c r="E88" s="37"/>
      <c r="F88" s="38">
        <v>5.73</v>
      </c>
      <c r="G88" s="39"/>
      <c r="H88" s="39"/>
    </row>
    <row r="89" spans="1:8" s="6" customFormat="1" ht="12" customHeight="1">
      <c r="A89" s="40"/>
      <c r="B89" s="41"/>
      <c r="C89" s="41"/>
      <c r="D89" s="41" t="s">
        <v>69</v>
      </c>
      <c r="E89" s="41"/>
      <c r="F89" s="42">
        <v>41.22</v>
      </c>
      <c r="G89" s="43"/>
      <c r="H89" s="43"/>
    </row>
    <row r="90" spans="1:8" s="6" customFormat="1" ht="12" customHeight="1">
      <c r="A90" s="28">
        <v>53</v>
      </c>
      <c r="B90" s="29" t="s">
        <v>34</v>
      </c>
      <c r="C90" s="29" t="s">
        <v>72</v>
      </c>
      <c r="D90" s="29" t="s">
        <v>73</v>
      </c>
      <c r="E90" s="29" t="s">
        <v>37</v>
      </c>
      <c r="F90" s="30">
        <v>68.7</v>
      </c>
      <c r="G90" s="198"/>
      <c r="H90" s="31">
        <f>F90*G90</f>
        <v>0</v>
      </c>
    </row>
    <row r="91" spans="1:8" s="6" customFormat="1" ht="12" customHeight="1">
      <c r="A91" s="36"/>
      <c r="B91" s="37"/>
      <c r="C91" s="37"/>
      <c r="D91" s="37" t="s">
        <v>74</v>
      </c>
      <c r="E91" s="37"/>
      <c r="F91" s="38">
        <v>68.7</v>
      </c>
      <c r="G91" s="39"/>
      <c r="H91" s="39"/>
    </row>
    <row r="92" spans="1:8" s="6" customFormat="1" ht="12" customHeight="1">
      <c r="A92" s="40"/>
      <c r="B92" s="41"/>
      <c r="C92" s="41"/>
      <c r="D92" s="41" t="s">
        <v>33</v>
      </c>
      <c r="E92" s="41"/>
      <c r="F92" s="42">
        <v>68.7</v>
      </c>
      <c r="G92" s="199"/>
      <c r="H92" s="43"/>
    </row>
    <row r="93" spans="1:8" s="6" customFormat="1" ht="21" customHeight="1">
      <c r="A93" s="28">
        <v>45</v>
      </c>
      <c r="B93" s="29" t="s">
        <v>34</v>
      </c>
      <c r="C93" s="29" t="s">
        <v>75</v>
      </c>
      <c r="D93" s="29" t="s">
        <v>76</v>
      </c>
      <c r="E93" s="29" t="s">
        <v>37</v>
      </c>
      <c r="F93" s="30">
        <v>31.32</v>
      </c>
      <c r="G93" s="198"/>
      <c r="H93" s="31">
        <f>F93*G93</f>
        <v>0</v>
      </c>
    </row>
    <row r="94" spans="1:8" s="6" customFormat="1" ht="12" customHeight="1">
      <c r="A94" s="36"/>
      <c r="B94" s="37"/>
      <c r="C94" s="37"/>
      <c r="D94" s="37" t="s">
        <v>77</v>
      </c>
      <c r="E94" s="37"/>
      <c r="F94" s="38">
        <v>16.56</v>
      </c>
      <c r="G94" s="39"/>
      <c r="H94" s="39"/>
    </row>
    <row r="95" spans="1:8" s="6" customFormat="1" ht="12" customHeight="1">
      <c r="A95" s="36"/>
      <c r="B95" s="37"/>
      <c r="C95" s="37"/>
      <c r="D95" s="37" t="s">
        <v>78</v>
      </c>
      <c r="E95" s="37"/>
      <c r="F95" s="38">
        <v>2.64</v>
      </c>
      <c r="G95" s="39"/>
      <c r="H95" s="39"/>
    </row>
    <row r="96" spans="1:8" s="6" customFormat="1" ht="12" customHeight="1">
      <c r="A96" s="36"/>
      <c r="B96" s="37"/>
      <c r="C96" s="37"/>
      <c r="D96" s="37" t="s">
        <v>79</v>
      </c>
      <c r="E96" s="37"/>
      <c r="F96" s="38">
        <v>1.02</v>
      </c>
      <c r="G96" s="39"/>
      <c r="H96" s="39"/>
    </row>
    <row r="97" spans="1:8" s="6" customFormat="1" ht="12" customHeight="1">
      <c r="A97" s="36"/>
      <c r="B97" s="37"/>
      <c r="C97" s="37"/>
      <c r="D97" s="37" t="s">
        <v>80</v>
      </c>
      <c r="E97" s="37"/>
      <c r="F97" s="38">
        <v>1.98</v>
      </c>
      <c r="G97" s="39"/>
      <c r="H97" s="39"/>
    </row>
    <row r="98" spans="1:8" s="6" customFormat="1" ht="12" customHeight="1">
      <c r="A98" s="36"/>
      <c r="B98" s="37"/>
      <c r="C98" s="37"/>
      <c r="D98" s="37" t="s">
        <v>81</v>
      </c>
      <c r="E98" s="37"/>
      <c r="F98" s="38">
        <v>3.6</v>
      </c>
      <c r="G98" s="39"/>
      <c r="H98" s="39"/>
    </row>
    <row r="99" spans="1:8" s="6" customFormat="1" ht="12" customHeight="1">
      <c r="A99" s="36"/>
      <c r="B99" s="37"/>
      <c r="C99" s="37"/>
      <c r="D99" s="37" t="s">
        <v>82</v>
      </c>
      <c r="E99" s="37"/>
      <c r="F99" s="38">
        <v>5.52</v>
      </c>
      <c r="G99" s="39"/>
      <c r="H99" s="39"/>
    </row>
    <row r="100" spans="1:8" s="6" customFormat="1" ht="12" customHeight="1">
      <c r="A100" s="40"/>
      <c r="B100" s="41"/>
      <c r="C100" s="41"/>
      <c r="D100" s="41" t="s">
        <v>33</v>
      </c>
      <c r="E100" s="41"/>
      <c r="F100" s="42">
        <v>31.32</v>
      </c>
      <c r="G100" s="43"/>
      <c r="H100" s="43"/>
    </row>
    <row r="101" spans="1:8" s="6" customFormat="1" ht="12" customHeight="1">
      <c r="A101" s="28">
        <v>51</v>
      </c>
      <c r="B101" s="29" t="s">
        <v>58</v>
      </c>
      <c r="C101" s="29" t="s">
        <v>83</v>
      </c>
      <c r="D101" s="29" t="s">
        <v>84</v>
      </c>
      <c r="E101" s="29" t="s">
        <v>37</v>
      </c>
      <c r="F101" s="30">
        <v>394.715</v>
      </c>
      <c r="G101" s="198"/>
      <c r="H101" s="31">
        <f>F101*G101</f>
        <v>0</v>
      </c>
    </row>
    <row r="102" spans="1:8" s="6" customFormat="1" ht="27.75" customHeight="1">
      <c r="A102" s="24"/>
      <c r="B102" s="25"/>
      <c r="C102" s="25" t="s">
        <v>85</v>
      </c>
      <c r="D102" s="25" t="s">
        <v>86</v>
      </c>
      <c r="E102" s="25"/>
      <c r="F102" s="26"/>
      <c r="G102" s="27"/>
      <c r="H102" s="27">
        <f>SUM(H103:H161)</f>
        <v>0</v>
      </c>
    </row>
    <row r="103" spans="1:8" s="6" customFormat="1" ht="21" customHeight="1">
      <c r="A103" s="28">
        <v>48</v>
      </c>
      <c r="B103" s="29" t="s">
        <v>87</v>
      </c>
      <c r="C103" s="29" t="s">
        <v>88</v>
      </c>
      <c r="D103" s="29" t="s">
        <v>89</v>
      </c>
      <c r="E103" s="29" t="s">
        <v>37</v>
      </c>
      <c r="F103" s="30">
        <v>409.545</v>
      </c>
      <c r="G103" s="198"/>
      <c r="H103" s="31">
        <f>F103*G103</f>
        <v>0</v>
      </c>
    </row>
    <row r="104" spans="1:8" s="6" customFormat="1" ht="12" customHeight="1">
      <c r="A104" s="36"/>
      <c r="B104" s="37"/>
      <c r="C104" s="37"/>
      <c r="D104" s="37" t="s">
        <v>38</v>
      </c>
      <c r="E104" s="37"/>
      <c r="F104" s="38">
        <v>139.72</v>
      </c>
      <c r="G104" s="39"/>
      <c r="H104" s="39"/>
    </row>
    <row r="105" spans="1:8" s="6" customFormat="1" ht="12" customHeight="1">
      <c r="A105" s="36"/>
      <c r="B105" s="37"/>
      <c r="C105" s="37"/>
      <c r="D105" s="37" t="s">
        <v>39</v>
      </c>
      <c r="E105" s="37"/>
      <c r="F105" s="38">
        <v>47.655</v>
      </c>
      <c r="G105" s="39"/>
      <c r="H105" s="39"/>
    </row>
    <row r="106" spans="1:8" s="6" customFormat="1" ht="12" customHeight="1">
      <c r="A106" s="36"/>
      <c r="B106" s="37"/>
      <c r="C106" s="37"/>
      <c r="D106" s="37" t="s">
        <v>40</v>
      </c>
      <c r="E106" s="37"/>
      <c r="F106" s="38">
        <v>114.48</v>
      </c>
      <c r="G106" s="39"/>
      <c r="H106" s="39"/>
    </row>
    <row r="107" spans="1:8" s="6" customFormat="1" ht="12" customHeight="1">
      <c r="A107" s="36"/>
      <c r="B107" s="37"/>
      <c r="C107" s="37"/>
      <c r="D107" s="37" t="s">
        <v>41</v>
      </c>
      <c r="E107" s="37"/>
      <c r="F107" s="38">
        <v>50.615</v>
      </c>
      <c r="G107" s="39"/>
      <c r="H107" s="39"/>
    </row>
    <row r="108" spans="1:8" s="6" customFormat="1" ht="12" customHeight="1">
      <c r="A108" s="36"/>
      <c r="B108" s="37"/>
      <c r="C108" s="37"/>
      <c r="D108" s="37" t="s">
        <v>42</v>
      </c>
      <c r="E108" s="37"/>
      <c r="F108" s="38">
        <v>15.855</v>
      </c>
      <c r="G108" s="39"/>
      <c r="H108" s="39"/>
    </row>
    <row r="109" spans="1:8" s="6" customFormat="1" ht="12.75" customHeight="1">
      <c r="A109" s="44"/>
      <c r="B109" s="45"/>
      <c r="C109" s="45"/>
      <c r="D109" s="45" t="s">
        <v>43</v>
      </c>
      <c r="E109" s="45"/>
      <c r="F109" s="46">
        <v>368.325</v>
      </c>
      <c r="G109" s="47"/>
      <c r="H109" s="47"/>
    </row>
    <row r="110" spans="1:8" s="6" customFormat="1" ht="12.75" customHeight="1">
      <c r="A110" s="32"/>
      <c r="B110" s="33"/>
      <c r="C110" s="33"/>
      <c r="D110" s="33" t="s">
        <v>26</v>
      </c>
      <c r="E110" s="33"/>
      <c r="F110" s="34"/>
      <c r="G110" s="35"/>
      <c r="H110" s="35"/>
    </row>
    <row r="111" spans="1:8" s="6" customFormat="1" ht="12" customHeight="1">
      <c r="A111" s="36"/>
      <c r="B111" s="37"/>
      <c r="C111" s="37"/>
      <c r="D111" s="37" t="s">
        <v>66</v>
      </c>
      <c r="E111" s="37"/>
      <c r="F111" s="38">
        <v>16.8</v>
      </c>
      <c r="G111" s="39"/>
      <c r="H111" s="39"/>
    </row>
    <row r="112" spans="1:8" s="6" customFormat="1" ht="12" customHeight="1">
      <c r="A112" s="36"/>
      <c r="B112" s="37"/>
      <c r="C112" s="37"/>
      <c r="D112" s="37" t="s">
        <v>67</v>
      </c>
      <c r="E112" s="37"/>
      <c r="F112" s="38">
        <v>5.73</v>
      </c>
      <c r="G112" s="39"/>
      <c r="H112" s="39"/>
    </row>
    <row r="113" spans="1:8" s="6" customFormat="1" ht="12" customHeight="1">
      <c r="A113" s="36"/>
      <c r="B113" s="37"/>
      <c r="C113" s="37"/>
      <c r="D113" s="37" t="s">
        <v>68</v>
      </c>
      <c r="E113" s="37"/>
      <c r="F113" s="38">
        <v>12.96</v>
      </c>
      <c r="G113" s="39"/>
      <c r="H113" s="39"/>
    </row>
    <row r="114" spans="1:8" s="6" customFormat="1" ht="12" customHeight="1">
      <c r="A114" s="36"/>
      <c r="B114" s="37"/>
      <c r="C114" s="37"/>
      <c r="D114" s="37" t="s">
        <v>67</v>
      </c>
      <c r="E114" s="37"/>
      <c r="F114" s="38">
        <v>5.73</v>
      </c>
      <c r="G114" s="39"/>
      <c r="H114" s="39"/>
    </row>
    <row r="115" spans="1:8" s="6" customFormat="1" ht="12.75" customHeight="1">
      <c r="A115" s="44"/>
      <c r="B115" s="45"/>
      <c r="C115" s="45"/>
      <c r="D115" s="45" t="s">
        <v>90</v>
      </c>
      <c r="E115" s="45"/>
      <c r="F115" s="46">
        <v>41.22</v>
      </c>
      <c r="G115" s="47"/>
      <c r="H115" s="47"/>
    </row>
    <row r="116" spans="1:8" s="6" customFormat="1" ht="12.75" customHeight="1">
      <c r="A116" s="32"/>
      <c r="B116" s="33"/>
      <c r="C116" s="33"/>
      <c r="D116" s="33" t="s">
        <v>26</v>
      </c>
      <c r="E116" s="33"/>
      <c r="F116" s="34"/>
      <c r="G116" s="35"/>
      <c r="H116" s="35"/>
    </row>
    <row r="117" spans="1:8" s="6" customFormat="1" ht="12" customHeight="1">
      <c r="A117" s="40"/>
      <c r="B117" s="41"/>
      <c r="C117" s="41"/>
      <c r="D117" s="41" t="s">
        <v>33</v>
      </c>
      <c r="E117" s="41"/>
      <c r="F117" s="42">
        <v>409.545</v>
      </c>
      <c r="G117" s="43"/>
      <c r="H117" s="43"/>
    </row>
    <row r="118" spans="1:8" s="6" customFormat="1" ht="21" customHeight="1">
      <c r="A118" s="28">
        <v>50</v>
      </c>
      <c r="B118" s="29" t="s">
        <v>87</v>
      </c>
      <c r="C118" s="29" t="s">
        <v>91</v>
      </c>
      <c r="D118" s="29" t="s">
        <v>92</v>
      </c>
      <c r="E118" s="29" t="s">
        <v>37</v>
      </c>
      <c r="F118" s="30">
        <v>18429.525</v>
      </c>
      <c r="G118" s="198"/>
      <c r="H118" s="31">
        <f>F118*G118</f>
        <v>0</v>
      </c>
    </row>
    <row r="119" spans="1:8" s="6" customFormat="1" ht="12" customHeight="1">
      <c r="A119" s="36"/>
      <c r="B119" s="37"/>
      <c r="C119" s="37"/>
      <c r="D119" s="37" t="s">
        <v>93</v>
      </c>
      <c r="E119" s="37"/>
      <c r="F119" s="38">
        <v>18429.525</v>
      </c>
      <c r="G119" s="39"/>
      <c r="H119" s="39"/>
    </row>
    <row r="120" spans="1:8" s="6" customFormat="1" ht="12" customHeight="1">
      <c r="A120" s="40"/>
      <c r="B120" s="41"/>
      <c r="C120" s="41"/>
      <c r="D120" s="41" t="s">
        <v>33</v>
      </c>
      <c r="E120" s="41"/>
      <c r="F120" s="42">
        <v>18429.525</v>
      </c>
      <c r="G120" s="43"/>
      <c r="H120" s="43"/>
    </row>
    <row r="121" spans="1:8" s="6" customFormat="1" ht="21" customHeight="1">
      <c r="A121" s="28">
        <v>49</v>
      </c>
      <c r="B121" s="29" t="s">
        <v>87</v>
      </c>
      <c r="C121" s="29" t="s">
        <v>94</v>
      </c>
      <c r="D121" s="29" t="s">
        <v>95</v>
      </c>
      <c r="E121" s="29" t="s">
        <v>37</v>
      </c>
      <c r="F121" s="30">
        <v>409.545</v>
      </c>
      <c r="G121" s="198"/>
      <c r="H121" s="31">
        <f>F121*G121</f>
        <v>0</v>
      </c>
    </row>
    <row r="122" spans="1:8" s="6" customFormat="1" ht="12" customHeight="1">
      <c r="A122" s="36"/>
      <c r="B122" s="37"/>
      <c r="C122" s="37"/>
      <c r="D122" s="37" t="s">
        <v>38</v>
      </c>
      <c r="E122" s="37"/>
      <c r="F122" s="38">
        <v>139.72</v>
      </c>
      <c r="G122" s="39"/>
      <c r="H122" s="39"/>
    </row>
    <row r="123" spans="1:8" s="6" customFormat="1" ht="12" customHeight="1">
      <c r="A123" s="36"/>
      <c r="B123" s="37"/>
      <c r="C123" s="37"/>
      <c r="D123" s="37" t="s">
        <v>39</v>
      </c>
      <c r="E123" s="37"/>
      <c r="F123" s="38">
        <v>47.655</v>
      </c>
      <c r="G123" s="39"/>
      <c r="H123" s="39"/>
    </row>
    <row r="124" spans="1:8" s="6" customFormat="1" ht="12" customHeight="1">
      <c r="A124" s="36"/>
      <c r="B124" s="37"/>
      <c r="C124" s="37"/>
      <c r="D124" s="37" t="s">
        <v>40</v>
      </c>
      <c r="E124" s="37"/>
      <c r="F124" s="38">
        <v>114.48</v>
      </c>
      <c r="G124" s="39"/>
      <c r="H124" s="39"/>
    </row>
    <row r="125" spans="1:8" s="6" customFormat="1" ht="12" customHeight="1">
      <c r="A125" s="36"/>
      <c r="B125" s="37"/>
      <c r="C125" s="37"/>
      <c r="D125" s="37" t="s">
        <v>41</v>
      </c>
      <c r="E125" s="37"/>
      <c r="F125" s="38">
        <v>50.615</v>
      </c>
      <c r="G125" s="39"/>
      <c r="H125" s="39"/>
    </row>
    <row r="126" spans="1:8" s="6" customFormat="1" ht="12" customHeight="1">
      <c r="A126" s="36"/>
      <c r="B126" s="37"/>
      <c r="C126" s="37"/>
      <c r="D126" s="37" t="s">
        <v>42</v>
      </c>
      <c r="E126" s="37"/>
      <c r="F126" s="38">
        <v>15.855</v>
      </c>
      <c r="G126" s="39"/>
      <c r="H126" s="39"/>
    </row>
    <row r="127" spans="1:8" s="6" customFormat="1" ht="12.75" customHeight="1">
      <c r="A127" s="44"/>
      <c r="B127" s="45"/>
      <c r="C127" s="45"/>
      <c r="D127" s="45" t="s">
        <v>43</v>
      </c>
      <c r="E127" s="45"/>
      <c r="F127" s="46">
        <v>368.325</v>
      </c>
      <c r="G127" s="47"/>
      <c r="H127" s="47"/>
    </row>
    <row r="128" spans="1:8" s="6" customFormat="1" ht="12.75" customHeight="1">
      <c r="A128" s="32"/>
      <c r="B128" s="33"/>
      <c r="C128" s="33"/>
      <c r="D128" s="33" t="s">
        <v>26</v>
      </c>
      <c r="E128" s="33"/>
      <c r="F128" s="34"/>
      <c r="G128" s="35"/>
      <c r="H128" s="35"/>
    </row>
    <row r="129" spans="1:8" s="6" customFormat="1" ht="12" customHeight="1">
      <c r="A129" s="36"/>
      <c r="B129" s="37"/>
      <c r="C129" s="37"/>
      <c r="D129" s="37" t="s">
        <v>66</v>
      </c>
      <c r="E129" s="37"/>
      <c r="F129" s="38">
        <v>16.8</v>
      </c>
      <c r="G129" s="39"/>
      <c r="H129" s="39"/>
    </row>
    <row r="130" spans="1:8" s="6" customFormat="1" ht="12" customHeight="1">
      <c r="A130" s="36"/>
      <c r="B130" s="37"/>
      <c r="C130" s="37"/>
      <c r="D130" s="37" t="s">
        <v>67</v>
      </c>
      <c r="E130" s="37"/>
      <c r="F130" s="38">
        <v>5.73</v>
      </c>
      <c r="G130" s="39"/>
      <c r="H130" s="39"/>
    </row>
    <row r="131" spans="1:8" s="6" customFormat="1" ht="12" customHeight="1">
      <c r="A131" s="36"/>
      <c r="B131" s="37"/>
      <c r="C131" s="37"/>
      <c r="D131" s="37" t="s">
        <v>68</v>
      </c>
      <c r="E131" s="37"/>
      <c r="F131" s="38">
        <v>12.96</v>
      </c>
      <c r="G131" s="39"/>
      <c r="H131" s="39"/>
    </row>
    <row r="132" spans="1:8" s="6" customFormat="1" ht="12" customHeight="1">
      <c r="A132" s="36"/>
      <c r="B132" s="37"/>
      <c r="C132" s="37"/>
      <c r="D132" s="37" t="s">
        <v>67</v>
      </c>
      <c r="E132" s="37"/>
      <c r="F132" s="38">
        <v>5.73</v>
      </c>
      <c r="G132" s="39"/>
      <c r="H132" s="39"/>
    </row>
    <row r="133" spans="1:8" s="6" customFormat="1" ht="12.75" customHeight="1">
      <c r="A133" s="44"/>
      <c r="B133" s="45"/>
      <c r="C133" s="45"/>
      <c r="D133" s="45" t="s">
        <v>90</v>
      </c>
      <c r="E133" s="45"/>
      <c r="F133" s="46">
        <v>41.22</v>
      </c>
      <c r="G133" s="47"/>
      <c r="H133" s="47"/>
    </row>
    <row r="134" spans="1:8" s="6" customFormat="1" ht="12.75" customHeight="1">
      <c r="A134" s="32"/>
      <c r="B134" s="33"/>
      <c r="C134" s="33"/>
      <c r="D134" s="33" t="s">
        <v>26</v>
      </c>
      <c r="E134" s="33"/>
      <c r="F134" s="34"/>
      <c r="G134" s="35"/>
      <c r="H134" s="35"/>
    </row>
    <row r="135" spans="1:8" s="6" customFormat="1" ht="12" customHeight="1">
      <c r="A135" s="40"/>
      <c r="B135" s="41"/>
      <c r="C135" s="41"/>
      <c r="D135" s="41" t="s">
        <v>33</v>
      </c>
      <c r="E135" s="41"/>
      <c r="F135" s="42">
        <v>409.545</v>
      </c>
      <c r="G135" s="43"/>
      <c r="H135" s="43"/>
    </row>
    <row r="136" spans="1:8" s="6" customFormat="1" ht="21" customHeight="1">
      <c r="A136" s="28">
        <v>37</v>
      </c>
      <c r="B136" s="29" t="s">
        <v>96</v>
      </c>
      <c r="C136" s="29" t="s">
        <v>97</v>
      </c>
      <c r="D136" s="29" t="s">
        <v>98</v>
      </c>
      <c r="E136" s="29" t="s">
        <v>37</v>
      </c>
      <c r="F136" s="30">
        <v>353.495</v>
      </c>
      <c r="G136" s="198"/>
      <c r="H136" s="31">
        <f>F136*G136</f>
        <v>0</v>
      </c>
    </row>
    <row r="137" spans="1:8" s="6" customFormat="1" ht="12" customHeight="1">
      <c r="A137" s="36"/>
      <c r="B137" s="37"/>
      <c r="C137" s="37"/>
      <c r="D137" s="37" t="s">
        <v>38</v>
      </c>
      <c r="E137" s="37"/>
      <c r="F137" s="38">
        <v>139.72</v>
      </c>
      <c r="G137" s="39"/>
      <c r="H137" s="39"/>
    </row>
    <row r="138" spans="1:8" s="6" customFormat="1" ht="12" customHeight="1">
      <c r="A138" s="36"/>
      <c r="B138" s="37"/>
      <c r="C138" s="37"/>
      <c r="D138" s="37" t="s">
        <v>39</v>
      </c>
      <c r="E138" s="37"/>
      <c r="F138" s="38">
        <v>47.655</v>
      </c>
      <c r="G138" s="39"/>
      <c r="H138" s="39"/>
    </row>
    <row r="139" spans="1:8" s="6" customFormat="1" ht="12" customHeight="1">
      <c r="A139" s="36"/>
      <c r="B139" s="37"/>
      <c r="C139" s="37"/>
      <c r="D139" s="37" t="s">
        <v>40</v>
      </c>
      <c r="E139" s="37"/>
      <c r="F139" s="38">
        <v>114.48</v>
      </c>
      <c r="G139" s="39"/>
      <c r="H139" s="39"/>
    </row>
    <row r="140" spans="1:8" s="6" customFormat="1" ht="12" customHeight="1">
      <c r="A140" s="36"/>
      <c r="B140" s="37"/>
      <c r="C140" s="37"/>
      <c r="D140" s="37" t="s">
        <v>41</v>
      </c>
      <c r="E140" s="37"/>
      <c r="F140" s="38">
        <v>50.615</v>
      </c>
      <c r="G140" s="39"/>
      <c r="H140" s="39"/>
    </row>
    <row r="141" spans="1:8" s="6" customFormat="1" ht="12" customHeight="1">
      <c r="A141" s="36"/>
      <c r="B141" s="37"/>
      <c r="C141" s="37"/>
      <c r="D141" s="37" t="s">
        <v>42</v>
      </c>
      <c r="E141" s="37"/>
      <c r="F141" s="38">
        <v>15.855</v>
      </c>
      <c r="G141" s="39"/>
      <c r="H141" s="39"/>
    </row>
    <row r="142" spans="1:8" s="6" customFormat="1" ht="12.75" customHeight="1">
      <c r="A142" s="44"/>
      <c r="B142" s="45"/>
      <c r="C142" s="45"/>
      <c r="D142" s="45" t="s">
        <v>43</v>
      </c>
      <c r="E142" s="45"/>
      <c r="F142" s="46">
        <v>368.325</v>
      </c>
      <c r="G142" s="47"/>
      <c r="H142" s="47"/>
    </row>
    <row r="143" spans="1:8" s="6" customFormat="1" ht="12.75" customHeight="1">
      <c r="A143" s="32"/>
      <c r="B143" s="33"/>
      <c r="C143" s="33"/>
      <c r="D143" s="33" t="s">
        <v>26</v>
      </c>
      <c r="E143" s="33"/>
      <c r="F143" s="34"/>
      <c r="G143" s="35"/>
      <c r="H143" s="35"/>
    </row>
    <row r="144" spans="1:8" s="6" customFormat="1" ht="12" customHeight="1">
      <c r="A144" s="36"/>
      <c r="B144" s="37"/>
      <c r="C144" s="37"/>
      <c r="D144" s="37" t="s">
        <v>44</v>
      </c>
      <c r="E144" s="37"/>
      <c r="F144" s="38">
        <v>-16.56</v>
      </c>
      <c r="G144" s="39"/>
      <c r="H144" s="39"/>
    </row>
    <row r="145" spans="1:8" s="6" customFormat="1" ht="12" customHeight="1">
      <c r="A145" s="36"/>
      <c r="B145" s="37"/>
      <c r="C145" s="37"/>
      <c r="D145" s="37" t="s">
        <v>45</v>
      </c>
      <c r="E145" s="37"/>
      <c r="F145" s="38">
        <v>-2.64</v>
      </c>
      <c r="G145" s="39"/>
      <c r="H145" s="39"/>
    </row>
    <row r="146" spans="1:8" s="6" customFormat="1" ht="12" customHeight="1">
      <c r="A146" s="36"/>
      <c r="B146" s="37"/>
      <c r="C146" s="37"/>
      <c r="D146" s="37" t="s">
        <v>46</v>
      </c>
      <c r="E146" s="37"/>
      <c r="F146" s="38">
        <v>-1.02</v>
      </c>
      <c r="G146" s="39"/>
      <c r="H146" s="39"/>
    </row>
    <row r="147" spans="1:8" s="6" customFormat="1" ht="12" customHeight="1">
      <c r="A147" s="36"/>
      <c r="B147" s="37"/>
      <c r="C147" s="37"/>
      <c r="D147" s="37" t="s">
        <v>47</v>
      </c>
      <c r="E147" s="37"/>
      <c r="F147" s="38">
        <v>-1.98</v>
      </c>
      <c r="G147" s="39"/>
      <c r="H147" s="39"/>
    </row>
    <row r="148" spans="1:8" s="6" customFormat="1" ht="12" customHeight="1">
      <c r="A148" s="36"/>
      <c r="B148" s="37"/>
      <c r="C148" s="37"/>
      <c r="D148" s="37" t="s">
        <v>48</v>
      </c>
      <c r="E148" s="37"/>
      <c r="F148" s="38">
        <v>-3.6</v>
      </c>
      <c r="G148" s="39"/>
      <c r="H148" s="39"/>
    </row>
    <row r="149" spans="1:8" s="6" customFormat="1" ht="12" customHeight="1">
      <c r="A149" s="36"/>
      <c r="B149" s="37"/>
      <c r="C149" s="37"/>
      <c r="D149" s="37" t="s">
        <v>49</v>
      </c>
      <c r="E149" s="37"/>
      <c r="F149" s="38">
        <v>-5.52</v>
      </c>
      <c r="G149" s="39"/>
      <c r="H149" s="39"/>
    </row>
    <row r="150" spans="1:8" s="6" customFormat="1" ht="12.75" customHeight="1">
      <c r="A150" s="44"/>
      <c r="B150" s="45"/>
      <c r="C150" s="45"/>
      <c r="D150" s="45" t="s">
        <v>50</v>
      </c>
      <c r="E150" s="45"/>
      <c r="F150" s="46">
        <v>-31.32</v>
      </c>
      <c r="G150" s="47"/>
      <c r="H150" s="47"/>
    </row>
    <row r="151" spans="1:8" s="6" customFormat="1" ht="12.75" customHeight="1">
      <c r="A151" s="32"/>
      <c r="B151" s="33"/>
      <c r="C151" s="33"/>
      <c r="D151" s="33" t="s">
        <v>26</v>
      </c>
      <c r="E151" s="33"/>
      <c r="F151" s="34"/>
      <c r="G151" s="35"/>
      <c r="H151" s="35"/>
    </row>
    <row r="152" spans="1:8" s="6" customFormat="1" ht="12" customHeight="1">
      <c r="A152" s="36"/>
      <c r="B152" s="37"/>
      <c r="C152" s="37"/>
      <c r="D152" s="37" t="s">
        <v>51</v>
      </c>
      <c r="E152" s="37"/>
      <c r="F152" s="38">
        <v>6.96</v>
      </c>
      <c r="G152" s="39"/>
      <c r="H152" s="39"/>
    </row>
    <row r="153" spans="1:8" s="6" customFormat="1" ht="12" customHeight="1">
      <c r="A153" s="36"/>
      <c r="B153" s="37"/>
      <c r="C153" s="37"/>
      <c r="D153" s="37" t="s">
        <v>52</v>
      </c>
      <c r="E153" s="37"/>
      <c r="F153" s="38">
        <v>1.12</v>
      </c>
      <c r="G153" s="39"/>
      <c r="H153" s="39"/>
    </row>
    <row r="154" spans="1:8" s="6" customFormat="1" ht="12" customHeight="1">
      <c r="A154" s="36"/>
      <c r="B154" s="37"/>
      <c r="C154" s="37"/>
      <c r="D154" s="37" t="s">
        <v>53</v>
      </c>
      <c r="E154" s="37"/>
      <c r="F154" s="38">
        <v>0.31</v>
      </c>
      <c r="G154" s="39"/>
      <c r="H154" s="39"/>
    </row>
    <row r="155" spans="1:8" s="6" customFormat="1" ht="12" customHeight="1">
      <c r="A155" s="36"/>
      <c r="B155" s="37"/>
      <c r="C155" s="37"/>
      <c r="D155" s="37" t="s">
        <v>54</v>
      </c>
      <c r="E155" s="37"/>
      <c r="F155" s="38">
        <v>2.35</v>
      </c>
      <c r="G155" s="39"/>
      <c r="H155" s="39"/>
    </row>
    <row r="156" spans="1:8" s="6" customFormat="1" ht="12" customHeight="1">
      <c r="A156" s="36"/>
      <c r="B156" s="37"/>
      <c r="C156" s="37"/>
      <c r="D156" s="37" t="s">
        <v>55</v>
      </c>
      <c r="E156" s="37"/>
      <c r="F156" s="38">
        <v>4.9</v>
      </c>
      <c r="G156" s="39"/>
      <c r="H156" s="39"/>
    </row>
    <row r="157" spans="1:8" s="6" customFormat="1" ht="12" customHeight="1">
      <c r="A157" s="36"/>
      <c r="B157" s="37"/>
      <c r="C157" s="37"/>
      <c r="D157" s="37" t="s">
        <v>56</v>
      </c>
      <c r="E157" s="37"/>
      <c r="F157" s="38">
        <v>0.85</v>
      </c>
      <c r="G157" s="39"/>
      <c r="H157" s="39"/>
    </row>
    <row r="158" spans="1:8" s="6" customFormat="1" ht="12.75" customHeight="1">
      <c r="A158" s="44"/>
      <c r="B158" s="45"/>
      <c r="C158" s="45"/>
      <c r="D158" s="45" t="s">
        <v>57</v>
      </c>
      <c r="E158" s="45"/>
      <c r="F158" s="46">
        <v>16.49</v>
      </c>
      <c r="G158" s="47"/>
      <c r="H158" s="47"/>
    </row>
    <row r="159" spans="1:8" s="6" customFormat="1" ht="12.75" customHeight="1">
      <c r="A159" s="32"/>
      <c r="B159" s="33"/>
      <c r="C159" s="33"/>
      <c r="D159" s="33" t="s">
        <v>26</v>
      </c>
      <c r="E159" s="33"/>
      <c r="F159" s="34"/>
      <c r="G159" s="35"/>
      <c r="H159" s="35"/>
    </row>
    <row r="160" spans="1:8" s="6" customFormat="1" ht="12" customHeight="1">
      <c r="A160" s="40"/>
      <c r="B160" s="41"/>
      <c r="C160" s="41"/>
      <c r="D160" s="41" t="s">
        <v>33</v>
      </c>
      <c r="E160" s="41"/>
      <c r="F160" s="42">
        <v>353.495</v>
      </c>
      <c r="G160" s="43"/>
      <c r="H160" s="43"/>
    </row>
    <row r="161" spans="1:8" s="6" customFormat="1" ht="21" customHeight="1">
      <c r="A161" s="28">
        <v>38</v>
      </c>
      <c r="B161" s="29" t="s">
        <v>96</v>
      </c>
      <c r="C161" s="29" t="s">
        <v>99</v>
      </c>
      <c r="D161" s="29" t="s">
        <v>100</v>
      </c>
      <c r="E161" s="29" t="s">
        <v>37</v>
      </c>
      <c r="F161" s="30">
        <v>41.22</v>
      </c>
      <c r="G161" s="198"/>
      <c r="H161" s="31">
        <f>F161*G161</f>
        <v>0</v>
      </c>
    </row>
    <row r="162" spans="1:8" s="6" customFormat="1" ht="12" customHeight="1">
      <c r="A162" s="36"/>
      <c r="B162" s="37"/>
      <c r="C162" s="37"/>
      <c r="D162" s="37" t="s">
        <v>66</v>
      </c>
      <c r="E162" s="37"/>
      <c r="F162" s="38">
        <v>16.8</v>
      </c>
      <c r="G162" s="39"/>
      <c r="H162" s="39"/>
    </row>
    <row r="163" spans="1:8" s="6" customFormat="1" ht="12" customHeight="1">
      <c r="A163" s="36"/>
      <c r="B163" s="37"/>
      <c r="C163" s="37"/>
      <c r="D163" s="37" t="s">
        <v>67</v>
      </c>
      <c r="E163" s="37"/>
      <c r="F163" s="38">
        <v>5.73</v>
      </c>
      <c r="G163" s="39"/>
      <c r="H163" s="39"/>
    </row>
    <row r="164" spans="1:8" s="6" customFormat="1" ht="12" customHeight="1">
      <c r="A164" s="36"/>
      <c r="B164" s="37"/>
      <c r="C164" s="37"/>
      <c r="D164" s="37" t="s">
        <v>68</v>
      </c>
      <c r="E164" s="37"/>
      <c r="F164" s="38">
        <v>12.96</v>
      </c>
      <c r="G164" s="39"/>
      <c r="H164" s="39"/>
    </row>
    <row r="165" spans="1:8" s="6" customFormat="1" ht="12" customHeight="1">
      <c r="A165" s="36"/>
      <c r="B165" s="37"/>
      <c r="C165" s="37"/>
      <c r="D165" s="37" t="s">
        <v>67</v>
      </c>
      <c r="E165" s="37"/>
      <c r="F165" s="38">
        <v>5.73</v>
      </c>
      <c r="G165" s="39"/>
      <c r="H165" s="39"/>
    </row>
    <row r="166" spans="1:8" s="6" customFormat="1" ht="12" customHeight="1">
      <c r="A166" s="40"/>
      <c r="B166" s="41"/>
      <c r="C166" s="41"/>
      <c r="D166" s="41" t="s">
        <v>69</v>
      </c>
      <c r="E166" s="41"/>
      <c r="F166" s="42">
        <v>41.22</v>
      </c>
      <c r="G166" s="43"/>
      <c r="H166" s="43"/>
    </row>
    <row r="167" spans="1:8" s="6" customFormat="1" ht="27.75" customHeight="1">
      <c r="A167" s="24"/>
      <c r="B167" s="25"/>
      <c r="C167" s="25" t="s">
        <v>101</v>
      </c>
      <c r="D167" s="25" t="s">
        <v>102</v>
      </c>
      <c r="E167" s="25"/>
      <c r="F167" s="26"/>
      <c r="G167" s="27"/>
      <c r="H167" s="27">
        <f>SUM(H168:H169)</f>
        <v>0</v>
      </c>
    </row>
    <row r="168" spans="1:8" s="6" customFormat="1" ht="21" customHeight="1">
      <c r="A168" s="28">
        <v>7</v>
      </c>
      <c r="B168" s="29" t="s">
        <v>22</v>
      </c>
      <c r="C168" s="29" t="s">
        <v>103</v>
      </c>
      <c r="D168" s="29" t="s">
        <v>104</v>
      </c>
      <c r="E168" s="29" t="s">
        <v>105</v>
      </c>
      <c r="F168" s="30">
        <v>12.683</v>
      </c>
      <c r="G168" s="198"/>
      <c r="H168" s="31">
        <f>F168*G168</f>
        <v>0</v>
      </c>
    </row>
    <row r="169" spans="1:8" s="6" customFormat="1" ht="21" customHeight="1">
      <c r="A169" s="28">
        <v>8</v>
      </c>
      <c r="B169" s="29" t="s">
        <v>22</v>
      </c>
      <c r="C169" s="29" t="s">
        <v>106</v>
      </c>
      <c r="D169" s="29" t="s">
        <v>107</v>
      </c>
      <c r="E169" s="29" t="s">
        <v>105</v>
      </c>
      <c r="F169" s="30">
        <v>63.415</v>
      </c>
      <c r="G169" s="198"/>
      <c r="H169" s="31">
        <f>F169*G169</f>
        <v>0</v>
      </c>
    </row>
    <row r="170" spans="1:8" s="6" customFormat="1" ht="12" customHeight="1">
      <c r="A170" s="36"/>
      <c r="B170" s="37"/>
      <c r="C170" s="37"/>
      <c r="D170" s="37" t="s">
        <v>108</v>
      </c>
      <c r="E170" s="37"/>
      <c r="F170" s="38">
        <v>63.415</v>
      </c>
      <c r="G170" s="39"/>
      <c r="H170" s="39"/>
    </row>
    <row r="171" spans="1:8" s="6" customFormat="1" ht="12" customHeight="1">
      <c r="A171" s="40"/>
      <c r="B171" s="41"/>
      <c r="C171" s="41"/>
      <c r="D171" s="41" t="s">
        <v>33</v>
      </c>
      <c r="E171" s="41"/>
      <c r="F171" s="42">
        <v>63.415</v>
      </c>
      <c r="G171" s="43"/>
      <c r="H171" s="43"/>
    </row>
    <row r="172" spans="1:8" s="6" customFormat="1" ht="27.75" customHeight="1">
      <c r="A172" s="24"/>
      <c r="B172" s="25"/>
      <c r="C172" s="25" t="s">
        <v>109</v>
      </c>
      <c r="D172" s="25" t="s">
        <v>110</v>
      </c>
      <c r="E172" s="25"/>
      <c r="F172" s="26"/>
      <c r="G172" s="27"/>
      <c r="H172" s="27">
        <f>H173</f>
        <v>0</v>
      </c>
    </row>
    <row r="173" spans="1:8" s="6" customFormat="1" ht="12" customHeight="1">
      <c r="A173" s="28">
        <v>10</v>
      </c>
      <c r="B173" s="29" t="s">
        <v>22</v>
      </c>
      <c r="C173" s="29" t="s">
        <v>111</v>
      </c>
      <c r="D173" s="29" t="s">
        <v>112</v>
      </c>
      <c r="E173" s="29" t="s">
        <v>105</v>
      </c>
      <c r="F173" s="30">
        <v>11.344</v>
      </c>
      <c r="G173" s="198"/>
      <c r="H173" s="31">
        <f>F173*G173</f>
        <v>0</v>
      </c>
    </row>
    <row r="174" spans="1:8" s="6" customFormat="1" ht="30" customHeight="1">
      <c r="A174" s="20"/>
      <c r="B174" s="21"/>
      <c r="C174" s="21" t="s">
        <v>113</v>
      </c>
      <c r="D174" s="21" t="s">
        <v>114</v>
      </c>
      <c r="E174" s="21"/>
      <c r="F174" s="22"/>
      <c r="G174" s="23"/>
      <c r="H174" s="23">
        <f>H175+H184</f>
        <v>0</v>
      </c>
    </row>
    <row r="175" spans="1:8" s="6" customFormat="1" ht="27.75" customHeight="1">
      <c r="A175" s="24"/>
      <c r="B175" s="25"/>
      <c r="C175" s="25" t="s">
        <v>115</v>
      </c>
      <c r="D175" s="25" t="s">
        <v>116</v>
      </c>
      <c r="E175" s="25"/>
      <c r="F175" s="26"/>
      <c r="G175" s="27"/>
      <c r="H175" s="27">
        <f>SUM(H176:H180)</f>
        <v>0</v>
      </c>
    </row>
    <row r="176" spans="1:8" s="6" customFormat="1" ht="21" customHeight="1">
      <c r="A176" s="28">
        <v>44</v>
      </c>
      <c r="B176" s="29" t="s">
        <v>115</v>
      </c>
      <c r="C176" s="29" t="s">
        <v>117</v>
      </c>
      <c r="D176" s="29" t="s">
        <v>118</v>
      </c>
      <c r="E176" s="29" t="s">
        <v>37</v>
      </c>
      <c r="F176" s="30">
        <v>394.715</v>
      </c>
      <c r="G176" s="198"/>
      <c r="H176" s="31">
        <f>F176*G176</f>
        <v>0</v>
      </c>
    </row>
    <row r="177" spans="1:8" s="6" customFormat="1" ht="12" customHeight="1">
      <c r="A177" s="36"/>
      <c r="B177" s="37"/>
      <c r="C177" s="37"/>
      <c r="D177" s="37" t="s">
        <v>119</v>
      </c>
      <c r="E177" s="37"/>
      <c r="F177" s="38">
        <v>353.495</v>
      </c>
      <c r="G177" s="39"/>
      <c r="H177" s="39"/>
    </row>
    <row r="178" spans="1:8" s="6" customFormat="1" ht="12" customHeight="1">
      <c r="A178" s="36"/>
      <c r="B178" s="37"/>
      <c r="C178" s="37"/>
      <c r="D178" s="37" t="s">
        <v>120</v>
      </c>
      <c r="E178" s="37"/>
      <c r="F178" s="38">
        <v>41.22</v>
      </c>
      <c r="G178" s="39"/>
      <c r="H178" s="39"/>
    </row>
    <row r="179" spans="1:8" s="6" customFormat="1" ht="12" customHeight="1">
      <c r="A179" s="40"/>
      <c r="B179" s="41"/>
      <c r="C179" s="41"/>
      <c r="D179" s="41" t="s">
        <v>33</v>
      </c>
      <c r="E179" s="41"/>
      <c r="F179" s="42">
        <v>394.715</v>
      </c>
      <c r="G179" s="43"/>
      <c r="H179" s="43"/>
    </row>
    <row r="180" spans="1:8" s="6" customFormat="1" ht="12" customHeight="1">
      <c r="A180" s="28">
        <v>43</v>
      </c>
      <c r="B180" s="29" t="s">
        <v>115</v>
      </c>
      <c r="C180" s="29" t="s">
        <v>121</v>
      </c>
      <c r="D180" s="29" t="s">
        <v>122</v>
      </c>
      <c r="E180" s="29" t="s">
        <v>37</v>
      </c>
      <c r="F180" s="30">
        <v>394.715</v>
      </c>
      <c r="G180" s="198"/>
      <c r="H180" s="31">
        <f>F180*G180</f>
        <v>0</v>
      </c>
    </row>
    <row r="181" spans="1:8" s="6" customFormat="1" ht="12" customHeight="1">
      <c r="A181" s="36"/>
      <c r="B181" s="37"/>
      <c r="C181" s="37"/>
      <c r="D181" s="37" t="s">
        <v>119</v>
      </c>
      <c r="E181" s="37"/>
      <c r="F181" s="38">
        <v>353.495</v>
      </c>
      <c r="G181" s="39"/>
      <c r="H181" s="39"/>
    </row>
    <row r="182" spans="1:8" s="6" customFormat="1" ht="12" customHeight="1">
      <c r="A182" s="36"/>
      <c r="B182" s="37"/>
      <c r="C182" s="37"/>
      <c r="D182" s="37" t="s">
        <v>120</v>
      </c>
      <c r="E182" s="37"/>
      <c r="F182" s="38">
        <v>41.22</v>
      </c>
      <c r="G182" s="39"/>
      <c r="H182" s="39"/>
    </row>
    <row r="183" spans="1:8" s="6" customFormat="1" ht="12" customHeight="1">
      <c r="A183" s="40"/>
      <c r="B183" s="41"/>
      <c r="C183" s="41"/>
      <c r="D183" s="41" t="s">
        <v>33</v>
      </c>
      <c r="E183" s="41"/>
      <c r="F183" s="42">
        <v>394.715</v>
      </c>
      <c r="G183" s="43"/>
      <c r="H183" s="43"/>
    </row>
    <row r="184" spans="1:8" s="6" customFormat="1" ht="30" customHeight="1">
      <c r="A184" s="20"/>
      <c r="B184" s="21"/>
      <c r="C184" s="21" t="s">
        <v>123</v>
      </c>
      <c r="D184" s="21" t="s">
        <v>124</v>
      </c>
      <c r="E184" s="21"/>
      <c r="F184" s="22"/>
      <c r="G184" s="23"/>
      <c r="H184" s="23">
        <f>SUM(H185:H191)</f>
        <v>0</v>
      </c>
    </row>
    <row r="185" spans="1:8" s="6" customFormat="1" ht="12" customHeight="1">
      <c r="A185" s="28">
        <v>41</v>
      </c>
      <c r="B185" s="29" t="s">
        <v>123</v>
      </c>
      <c r="C185" s="29" t="s">
        <v>125</v>
      </c>
      <c r="D185" s="29" t="s">
        <v>126</v>
      </c>
      <c r="E185" s="29" t="s">
        <v>25</v>
      </c>
      <c r="F185" s="30">
        <v>22</v>
      </c>
      <c r="G185" s="198"/>
      <c r="H185" s="31">
        <f>F185*G185</f>
        <v>0</v>
      </c>
    </row>
    <row r="186" spans="1:8" s="6" customFormat="1" ht="12" customHeight="1">
      <c r="A186" s="36"/>
      <c r="B186" s="37"/>
      <c r="C186" s="37"/>
      <c r="D186" s="37" t="s">
        <v>127</v>
      </c>
      <c r="E186" s="37"/>
      <c r="F186" s="38">
        <v>22</v>
      </c>
      <c r="G186" s="39"/>
      <c r="H186" s="39"/>
    </row>
    <row r="187" spans="1:8" s="6" customFormat="1" ht="12" customHeight="1">
      <c r="A187" s="40"/>
      <c r="B187" s="41"/>
      <c r="C187" s="41"/>
      <c r="D187" s="41" t="s">
        <v>33</v>
      </c>
      <c r="E187" s="41"/>
      <c r="F187" s="42">
        <v>22</v>
      </c>
      <c r="G187" s="43"/>
      <c r="H187" s="43"/>
    </row>
    <row r="188" spans="1:8" s="6" customFormat="1" ht="12" customHeight="1">
      <c r="A188" s="28">
        <v>42</v>
      </c>
      <c r="B188" s="29" t="s">
        <v>123</v>
      </c>
      <c r="C188" s="29" t="s">
        <v>128</v>
      </c>
      <c r="D188" s="29" t="s">
        <v>129</v>
      </c>
      <c r="E188" s="29" t="s">
        <v>25</v>
      </c>
      <c r="F188" s="30">
        <v>22</v>
      </c>
      <c r="G188" s="198"/>
      <c r="H188" s="31">
        <f>F188*G188</f>
        <v>0</v>
      </c>
    </row>
    <row r="189" spans="1:8" s="6" customFormat="1" ht="12" customHeight="1">
      <c r="A189" s="36"/>
      <c r="B189" s="37"/>
      <c r="C189" s="37"/>
      <c r="D189" s="37" t="s">
        <v>127</v>
      </c>
      <c r="E189" s="37"/>
      <c r="F189" s="38">
        <v>22</v>
      </c>
      <c r="G189" s="39"/>
      <c r="H189" s="39"/>
    </row>
    <row r="190" spans="1:8" s="6" customFormat="1" ht="12" customHeight="1">
      <c r="A190" s="40"/>
      <c r="B190" s="41"/>
      <c r="C190" s="41"/>
      <c r="D190" s="41" t="s">
        <v>33</v>
      </c>
      <c r="E190" s="41"/>
      <c r="F190" s="42">
        <v>22</v>
      </c>
      <c r="G190" s="43"/>
      <c r="H190" s="43"/>
    </row>
    <row r="191" spans="1:8" s="6" customFormat="1" ht="21" customHeight="1">
      <c r="A191" s="28">
        <v>12</v>
      </c>
      <c r="B191" s="29" t="s">
        <v>22</v>
      </c>
      <c r="C191" s="29" t="s">
        <v>130</v>
      </c>
      <c r="D191" s="29" t="s">
        <v>131</v>
      </c>
      <c r="E191" s="29" t="s">
        <v>132</v>
      </c>
      <c r="F191" s="30">
        <v>1.52</v>
      </c>
      <c r="G191" s="198"/>
      <c r="H191" s="31">
        <f>F191*G191</f>
        <v>0</v>
      </c>
    </row>
    <row r="192" spans="1:8" s="6" customFormat="1" ht="30" customHeight="1">
      <c r="A192" s="20"/>
      <c r="B192" s="21"/>
      <c r="C192" s="21" t="s">
        <v>133</v>
      </c>
      <c r="D192" s="21" t="s">
        <v>134</v>
      </c>
      <c r="E192" s="21"/>
      <c r="F192" s="22"/>
      <c r="G192" s="23"/>
      <c r="H192" s="23">
        <f>SUM(H193:H194)</f>
        <v>0</v>
      </c>
    </row>
    <row r="193" spans="1:8" s="6" customFormat="1" ht="12" customHeight="1">
      <c r="A193" s="28">
        <v>54</v>
      </c>
      <c r="B193" s="29" t="s">
        <v>22</v>
      </c>
      <c r="C193" s="29" t="s">
        <v>135</v>
      </c>
      <c r="D193" s="29" t="s">
        <v>136</v>
      </c>
      <c r="E193" s="29" t="s">
        <v>137</v>
      </c>
      <c r="F193" s="30">
        <v>1</v>
      </c>
      <c r="G193" s="198"/>
      <c r="H193" s="31">
        <f>F193*G193</f>
        <v>0</v>
      </c>
    </row>
    <row r="194" spans="1:8" s="6" customFormat="1" ht="12" customHeight="1">
      <c r="A194" s="28">
        <v>55</v>
      </c>
      <c r="B194" s="29" t="s">
        <v>138</v>
      </c>
      <c r="C194" s="29" t="s">
        <v>139</v>
      </c>
      <c r="D194" s="29" t="s">
        <v>140</v>
      </c>
      <c r="E194" s="29" t="s">
        <v>137</v>
      </c>
      <c r="F194" s="30">
        <v>1</v>
      </c>
      <c r="G194" s="198"/>
      <c r="H194" s="31">
        <f>F194*G194</f>
        <v>0</v>
      </c>
    </row>
    <row r="195" spans="1:8" s="6" customFormat="1" ht="30" customHeight="1">
      <c r="A195" s="20"/>
      <c r="B195" s="21"/>
      <c r="C195" s="21" t="s">
        <v>141</v>
      </c>
      <c r="D195" s="21" t="s">
        <v>142</v>
      </c>
      <c r="E195" s="21"/>
      <c r="F195" s="22"/>
      <c r="G195" s="23"/>
      <c r="H195" s="23">
        <f>H196</f>
        <v>0</v>
      </c>
    </row>
    <row r="196" spans="1:8" s="6" customFormat="1" ht="12" customHeight="1">
      <c r="A196" s="28">
        <v>56</v>
      </c>
      <c r="B196" s="29" t="s">
        <v>138</v>
      </c>
      <c r="C196" s="29" t="s">
        <v>143</v>
      </c>
      <c r="D196" s="29" t="s">
        <v>142</v>
      </c>
      <c r="E196" s="29" t="s">
        <v>137</v>
      </c>
      <c r="F196" s="30">
        <v>1</v>
      </c>
      <c r="G196" s="198"/>
      <c r="H196" s="31">
        <f>F196*G196</f>
        <v>0</v>
      </c>
    </row>
    <row r="197" spans="1:8" s="6" customFormat="1" ht="30" customHeight="1">
      <c r="A197" s="48"/>
      <c r="B197" s="49"/>
      <c r="C197" s="49"/>
      <c r="D197" s="49" t="s">
        <v>144</v>
      </c>
      <c r="E197" s="49"/>
      <c r="F197" s="50"/>
      <c r="G197" s="51"/>
      <c r="H197" s="51">
        <f>H13+H174+H192+H195</f>
        <v>0</v>
      </c>
    </row>
  </sheetData>
  <sheetProtection/>
  <mergeCells count="2">
    <mergeCell ref="A1:H1"/>
    <mergeCell ref="C8:D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7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cp:lastPrinted>2019-01-17T14:48:02Z</cp:lastPrinted>
  <dcterms:created xsi:type="dcterms:W3CDTF">2019-01-18T20:44:43Z</dcterms:created>
  <dcterms:modified xsi:type="dcterms:W3CDTF">2019-01-19T16:42:32Z</dcterms:modified>
  <cp:category/>
  <cp:version/>
  <cp:contentType/>
  <cp:contentStatus/>
</cp:coreProperties>
</file>